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https://d.docs.live.net/1f5fe913bd258826/Pulpit/Platforma/Ścieżka podstawowa/"/>
    </mc:Choice>
  </mc:AlternateContent>
  <xr:revisionPtr revIDLastSave="0" documentId="8_{9B22A81D-228E-41B1-8940-8EA55A5FB6D7}" xr6:coauthVersionLast="47" xr6:coauthVersionMax="47" xr10:uidLastSave="{00000000-0000-0000-0000-000000000000}"/>
  <bookViews>
    <workbookView xWindow="28680" yWindow="-120" windowWidth="29040" windowHeight="15840" xr2:uid="{00000000-000D-0000-FFFF-FFFF00000000}"/>
  </bookViews>
  <sheets>
    <sheet name="obliczenia" sheetId="1" r:id="rId1"/>
    <sheet name="60" sheetId="3" r:id="rId2"/>
    <sheet name="od 25 do 65" sheetId="2" r:id="rId3"/>
  </sheets>
  <externalReferences>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5" i="1" l="1"/>
  <c r="G10" i="1"/>
  <c r="A17" i="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F17" i="1"/>
  <c r="T17" i="1" s="1"/>
  <c r="H17" i="1" l="1"/>
  <c r="G17" i="1"/>
  <c r="B17" i="1"/>
  <c r="P17" i="1" l="1"/>
  <c r="I17" i="1"/>
  <c r="D17" i="1"/>
  <c r="F18" i="1"/>
  <c r="C17" i="1"/>
  <c r="H18" i="1" l="1"/>
  <c r="T18" i="1"/>
  <c r="E17" i="1"/>
  <c r="G18" i="1"/>
  <c r="B18" i="1"/>
  <c r="N17" i="1" l="1"/>
  <c r="O17" i="1" s="1"/>
  <c r="W17" i="1" s="1"/>
  <c r="I18" i="1"/>
  <c r="E18" i="1"/>
  <c r="D18" i="1"/>
  <c r="F19" i="1"/>
  <c r="C18" i="1"/>
  <c r="J17" i="1"/>
  <c r="H19" i="1" l="1"/>
  <c r="T19" i="1"/>
  <c r="U17" i="1"/>
  <c r="K17" i="1"/>
  <c r="M17" i="1" s="1"/>
  <c r="N18" i="1"/>
  <c r="O18" i="1" s="1"/>
  <c r="W18" i="1" s="1"/>
  <c r="R17" i="1"/>
  <c r="X17" i="1" s="1"/>
  <c r="B19" i="1"/>
  <c r="G19" i="1"/>
  <c r="L17" i="1" l="1"/>
  <c r="V17" i="1"/>
  <c r="Q17" i="1"/>
  <c r="P18" i="1"/>
  <c r="I19" i="1"/>
  <c r="F20" i="1"/>
  <c r="C19" i="1"/>
  <c r="E19" i="1"/>
  <c r="D19" i="1"/>
  <c r="H20" i="1" l="1"/>
  <c r="T20" i="1"/>
  <c r="N19" i="1"/>
  <c r="O19" i="1" s="1"/>
  <c r="W19" i="1" s="1"/>
  <c r="B20" i="1"/>
  <c r="G20" i="1"/>
  <c r="I20" i="1" l="1"/>
  <c r="J18" i="1"/>
  <c r="E20" i="1"/>
  <c r="D20" i="1"/>
  <c r="F21" i="1"/>
  <c r="C20" i="1"/>
  <c r="H21" i="1" l="1"/>
  <c r="T21" i="1"/>
  <c r="N20" i="1"/>
  <c r="O20" i="1" s="1"/>
  <c r="W20" i="1" s="1"/>
  <c r="K18" i="1"/>
  <c r="M18" i="1" s="1"/>
  <c r="U18" i="1"/>
  <c r="R18" i="1"/>
  <c r="X18" i="1" s="1"/>
  <c r="J19" i="1"/>
  <c r="G21" i="1"/>
  <c r="B21" i="1"/>
  <c r="K19" i="1" l="1"/>
  <c r="M19" i="1" s="1"/>
  <c r="V19" i="1" s="1"/>
  <c r="U19" i="1"/>
  <c r="L18" i="1"/>
  <c r="V18" i="1"/>
  <c r="Q18" i="1"/>
  <c r="P19" i="1"/>
  <c r="R19" i="1" s="1"/>
  <c r="X19" i="1" s="1"/>
  <c r="I21" i="1"/>
  <c r="E21" i="1"/>
  <c r="F22" i="1"/>
  <c r="D21" i="1"/>
  <c r="C21" i="1"/>
  <c r="H22" i="1" l="1"/>
  <c r="T22" i="1"/>
  <c r="N21" i="1"/>
  <c r="O21" i="1" s="1"/>
  <c r="W21" i="1" s="1"/>
  <c r="Q19" i="1"/>
  <c r="P20" i="1"/>
  <c r="L19" i="1"/>
  <c r="B22" i="1"/>
  <c r="G22" i="1"/>
  <c r="I22" i="1" l="1"/>
  <c r="F23" i="1"/>
  <c r="C22" i="1"/>
  <c r="E22" i="1"/>
  <c r="D22" i="1"/>
  <c r="J20" i="1"/>
  <c r="H23" i="1" l="1"/>
  <c r="T23" i="1"/>
  <c r="K20" i="1"/>
  <c r="M20" i="1" s="1"/>
  <c r="V20" i="1" s="1"/>
  <c r="U20" i="1"/>
  <c r="N22" i="1"/>
  <c r="O22" i="1" s="1"/>
  <c r="W22" i="1" s="1"/>
  <c r="R20" i="1"/>
  <c r="X20" i="1" s="1"/>
  <c r="B23" i="1"/>
  <c r="G23" i="1"/>
  <c r="J21" i="1"/>
  <c r="K21" i="1" l="1"/>
  <c r="M21" i="1" s="1"/>
  <c r="V21" i="1" s="1"/>
  <c r="U21" i="1"/>
  <c r="Q20" i="1"/>
  <c r="P21" i="1"/>
  <c r="R21" i="1" s="1"/>
  <c r="X21" i="1" s="1"/>
  <c r="I23" i="1"/>
  <c r="E23" i="1"/>
  <c r="D23" i="1"/>
  <c r="F24" i="1"/>
  <c r="C23" i="1"/>
  <c r="L20" i="1"/>
  <c r="J22" i="1"/>
  <c r="H24" i="1" l="1"/>
  <c r="T24" i="1"/>
  <c r="N23" i="1"/>
  <c r="O23" i="1" s="1"/>
  <c r="W23" i="1" s="1"/>
  <c r="K22" i="1"/>
  <c r="M22" i="1" s="1"/>
  <c r="V22" i="1" s="1"/>
  <c r="U22" i="1"/>
  <c r="Q21" i="1"/>
  <c r="P22" i="1"/>
  <c r="R22" i="1" s="1"/>
  <c r="X22" i="1" s="1"/>
  <c r="G24" i="1"/>
  <c r="B24" i="1"/>
  <c r="Q22" i="1" l="1"/>
  <c r="P23" i="1"/>
  <c r="I24" i="1"/>
  <c r="L21" i="1"/>
  <c r="E24" i="1"/>
  <c r="D24" i="1"/>
  <c r="F25" i="1"/>
  <c r="C24" i="1"/>
  <c r="H25" i="1" l="1"/>
  <c r="T25" i="1"/>
  <c r="N24" i="1"/>
  <c r="O24" i="1" s="1"/>
  <c r="W24" i="1" s="1"/>
  <c r="J23" i="1"/>
  <c r="B25" i="1"/>
  <c r="G25" i="1"/>
  <c r="K23" i="1" l="1"/>
  <c r="M23" i="1" s="1"/>
  <c r="V23" i="1" s="1"/>
  <c r="U23" i="1"/>
  <c r="R23" i="1"/>
  <c r="X23" i="1" s="1"/>
  <c r="I25" i="1"/>
  <c r="L22" i="1"/>
  <c r="D25" i="1"/>
  <c r="F26" i="1"/>
  <c r="C25" i="1"/>
  <c r="E25" i="1"/>
  <c r="H26" i="1" l="1"/>
  <c r="T26" i="1"/>
  <c r="N25" i="1"/>
  <c r="O25" i="1" s="1"/>
  <c r="W25" i="1" s="1"/>
  <c r="Q23" i="1"/>
  <c r="P24" i="1"/>
  <c r="L23" i="1"/>
  <c r="G26" i="1"/>
  <c r="B26" i="1"/>
  <c r="I26" i="1" l="1"/>
  <c r="J24" i="1"/>
  <c r="E26" i="1"/>
  <c r="D26" i="1"/>
  <c r="F27" i="1"/>
  <c r="C26" i="1"/>
  <c r="H27" i="1" l="1"/>
  <c r="T27" i="1"/>
  <c r="K24" i="1"/>
  <c r="M24" i="1" s="1"/>
  <c r="V24" i="1" s="1"/>
  <c r="U24" i="1"/>
  <c r="N26" i="1"/>
  <c r="O26" i="1" s="1"/>
  <c r="W26" i="1" s="1"/>
  <c r="R24" i="1"/>
  <c r="X24" i="1" s="1"/>
  <c r="J25" i="1"/>
  <c r="B27" i="1"/>
  <c r="G27" i="1"/>
  <c r="K25" i="1" l="1"/>
  <c r="M25" i="1" s="1"/>
  <c r="V25" i="1" s="1"/>
  <c r="U25" i="1"/>
  <c r="Q24" i="1"/>
  <c r="P25" i="1"/>
  <c r="R25" i="1" s="1"/>
  <c r="I27" i="1"/>
  <c r="L24" i="1"/>
  <c r="J26" i="1"/>
  <c r="E27" i="1"/>
  <c r="D27" i="1"/>
  <c r="F28" i="1"/>
  <c r="C27" i="1"/>
  <c r="H28" i="1" l="1"/>
  <c r="T28" i="1"/>
  <c r="K26" i="1"/>
  <c r="M26" i="1" s="1"/>
  <c r="V26" i="1" s="1"/>
  <c r="U26" i="1"/>
  <c r="N27" i="1"/>
  <c r="O27" i="1" s="1"/>
  <c r="W27" i="1" s="1"/>
  <c r="P26" i="1"/>
  <c r="R26" i="1" s="1"/>
  <c r="X26" i="1" s="1"/>
  <c r="X25" i="1"/>
  <c r="Q25" i="1"/>
  <c r="B28" i="1"/>
  <c r="G28" i="1"/>
  <c r="Q26" i="1" l="1"/>
  <c r="P27" i="1"/>
  <c r="I28" i="1"/>
  <c r="E28" i="1"/>
  <c r="D28" i="1"/>
  <c r="F29" i="1"/>
  <c r="C28" i="1"/>
  <c r="L25" i="1"/>
  <c r="H29" i="1" l="1"/>
  <c r="T29" i="1"/>
  <c r="N28" i="1"/>
  <c r="O28" i="1" s="1"/>
  <c r="W28" i="1" s="1"/>
  <c r="G29" i="1"/>
  <c r="B29" i="1"/>
  <c r="J27" i="1"/>
  <c r="K27" i="1" l="1"/>
  <c r="M27" i="1" s="1"/>
  <c r="V27" i="1" s="1"/>
  <c r="U27" i="1"/>
  <c r="R27" i="1"/>
  <c r="I29" i="1"/>
  <c r="E29" i="1"/>
  <c r="D29" i="1"/>
  <c r="F30" i="1"/>
  <c r="C29" i="1"/>
  <c r="L26" i="1"/>
  <c r="H30" i="1" l="1"/>
  <c r="T30" i="1"/>
  <c r="N29" i="1"/>
  <c r="O29" i="1" s="1"/>
  <c r="W29" i="1" s="1"/>
  <c r="P28" i="1"/>
  <c r="X27" i="1"/>
  <c r="Q27" i="1"/>
  <c r="B30" i="1"/>
  <c r="G30" i="1"/>
  <c r="I30" i="1" l="1"/>
  <c r="F31" i="1"/>
  <c r="C30" i="1"/>
  <c r="E30" i="1"/>
  <c r="D30" i="1"/>
  <c r="J28" i="1"/>
  <c r="L27" i="1"/>
  <c r="H31" i="1" l="1"/>
  <c r="T31" i="1"/>
  <c r="K28" i="1"/>
  <c r="M28" i="1" s="1"/>
  <c r="V28" i="1" s="1"/>
  <c r="U28" i="1"/>
  <c r="N30" i="1"/>
  <c r="O30" i="1" s="1"/>
  <c r="W30" i="1" s="1"/>
  <c r="R28" i="1"/>
  <c r="X28" i="1" s="1"/>
  <c r="J29" i="1"/>
  <c r="B31" i="1"/>
  <c r="G31" i="1"/>
  <c r="L28" i="1" l="1"/>
  <c r="K29" i="1"/>
  <c r="M29" i="1" s="1"/>
  <c r="V29" i="1" s="1"/>
  <c r="U29" i="1"/>
  <c r="Q28" i="1"/>
  <c r="P29" i="1"/>
  <c r="R29" i="1" s="1"/>
  <c r="X29" i="1" s="1"/>
  <c r="I31" i="1"/>
  <c r="J30" i="1"/>
  <c r="E31" i="1"/>
  <c r="D31" i="1"/>
  <c r="F32" i="1"/>
  <c r="C31" i="1"/>
  <c r="H32" i="1" l="1"/>
  <c r="T32" i="1"/>
  <c r="N31" i="1"/>
  <c r="O31" i="1" s="1"/>
  <c r="W31" i="1" s="1"/>
  <c r="K30" i="1"/>
  <c r="M30" i="1" s="1"/>
  <c r="V30" i="1" s="1"/>
  <c r="U30" i="1"/>
  <c r="Q29" i="1"/>
  <c r="P30" i="1"/>
  <c r="R30" i="1" s="1"/>
  <c r="X30" i="1" s="1"/>
  <c r="L29" i="1"/>
  <c r="G32" i="1"/>
  <c r="B32" i="1"/>
  <c r="Q30" i="1" l="1"/>
  <c r="P31" i="1"/>
  <c r="I32" i="1"/>
  <c r="L30" i="1"/>
  <c r="E32" i="1"/>
  <c r="D32" i="1"/>
  <c r="F33" i="1"/>
  <c r="C32" i="1"/>
  <c r="H33" i="1" l="1"/>
  <c r="T33" i="1"/>
  <c r="N32" i="1"/>
  <c r="O32" i="1" s="1"/>
  <c r="W32" i="1" s="1"/>
  <c r="J31" i="1"/>
  <c r="B33" i="1"/>
  <c r="G33" i="1"/>
  <c r="K31" i="1" l="1"/>
  <c r="M31" i="1" s="1"/>
  <c r="U31" i="1"/>
  <c r="R31" i="1"/>
  <c r="X31" i="1" s="1"/>
  <c r="I33" i="1"/>
  <c r="D33" i="1"/>
  <c r="F34" i="1"/>
  <c r="C33" i="1"/>
  <c r="E33" i="1"/>
  <c r="H34" i="1" l="1"/>
  <c r="T34" i="1"/>
  <c r="V31" i="1"/>
  <c r="L31" i="1"/>
  <c r="N33" i="1"/>
  <c r="O33" i="1" s="1"/>
  <c r="W33" i="1" s="1"/>
  <c r="Q31" i="1"/>
  <c r="P32" i="1"/>
  <c r="G34" i="1"/>
  <c r="B34" i="1"/>
  <c r="I34" i="1" l="1"/>
  <c r="J32" i="1"/>
  <c r="E34" i="1"/>
  <c r="D34" i="1"/>
  <c r="F35" i="1"/>
  <c r="C34" i="1"/>
  <c r="H35" i="1" l="1"/>
  <c r="T35" i="1"/>
  <c r="N34" i="1"/>
  <c r="O34" i="1" s="1"/>
  <c r="W34" i="1" s="1"/>
  <c r="K32" i="1"/>
  <c r="M32" i="1" s="1"/>
  <c r="U32" i="1"/>
  <c r="R32" i="1"/>
  <c r="X32" i="1" s="1"/>
  <c r="B35" i="1"/>
  <c r="G35" i="1"/>
  <c r="J33" i="1"/>
  <c r="L32" i="1" l="1"/>
  <c r="V32" i="1"/>
  <c r="K33" i="1"/>
  <c r="M33" i="1" s="1"/>
  <c r="U33" i="1"/>
  <c r="Q32" i="1"/>
  <c r="P33" i="1"/>
  <c r="R33" i="1" s="1"/>
  <c r="X33" i="1" s="1"/>
  <c r="I35" i="1"/>
  <c r="E35" i="1"/>
  <c r="D35" i="1"/>
  <c r="F36" i="1"/>
  <c r="C35" i="1"/>
  <c r="H36" i="1" l="1"/>
  <c r="T36" i="1"/>
  <c r="L33" i="1"/>
  <c r="V33" i="1"/>
  <c r="N35" i="1"/>
  <c r="O35" i="1" s="1"/>
  <c r="W35" i="1" s="1"/>
  <c r="Q33" i="1"/>
  <c r="P34" i="1"/>
  <c r="B36" i="1"/>
  <c r="G36" i="1"/>
  <c r="I36" i="1" l="1"/>
  <c r="E36" i="1"/>
  <c r="D36" i="1"/>
  <c r="F37" i="1"/>
  <c r="C36" i="1"/>
  <c r="J34" i="1"/>
  <c r="H37" i="1" l="1"/>
  <c r="T37" i="1"/>
  <c r="K34" i="1"/>
  <c r="M34" i="1" s="1"/>
  <c r="V34" i="1" s="1"/>
  <c r="U34" i="1"/>
  <c r="N36" i="1"/>
  <c r="O36" i="1" s="1"/>
  <c r="W36" i="1" s="1"/>
  <c r="R34" i="1"/>
  <c r="X34" i="1" s="1"/>
  <c r="J35" i="1"/>
  <c r="G37" i="1"/>
  <c r="B37" i="1"/>
  <c r="K35" i="1" l="1"/>
  <c r="M35" i="1" s="1"/>
  <c r="V35" i="1" s="1"/>
  <c r="U35" i="1"/>
  <c r="Q34" i="1"/>
  <c r="P35" i="1"/>
  <c r="R35" i="1" s="1"/>
  <c r="X35" i="1" s="1"/>
  <c r="I37" i="1"/>
  <c r="L34" i="1"/>
  <c r="E37" i="1"/>
  <c r="D37" i="1"/>
  <c r="F38" i="1"/>
  <c r="C37" i="1"/>
  <c r="H38" i="1" l="1"/>
  <c r="T38" i="1"/>
  <c r="N37" i="1"/>
  <c r="O37" i="1" s="1"/>
  <c r="W37" i="1" s="1"/>
  <c r="Q35" i="1"/>
  <c r="P36" i="1"/>
  <c r="B38" i="1"/>
  <c r="G38" i="1"/>
  <c r="I38" i="1" l="1"/>
  <c r="F39" i="1"/>
  <c r="C38" i="1"/>
  <c r="E38" i="1"/>
  <c r="D38" i="1"/>
  <c r="J36" i="1"/>
  <c r="L35" i="1"/>
  <c r="H39" i="1" l="1"/>
  <c r="T39" i="1"/>
  <c r="N38" i="1"/>
  <c r="O38" i="1" s="1"/>
  <c r="W38" i="1" s="1"/>
  <c r="K36" i="1"/>
  <c r="M36" i="1" s="1"/>
  <c r="U36" i="1"/>
  <c r="R36" i="1"/>
  <c r="X36" i="1" s="1"/>
  <c r="B39" i="1"/>
  <c r="G39" i="1"/>
  <c r="J37" i="1"/>
  <c r="L36" i="1" l="1"/>
  <c r="V36" i="1"/>
  <c r="K37" i="1"/>
  <c r="M37" i="1" s="1"/>
  <c r="V37" i="1" s="1"/>
  <c r="U37" i="1"/>
  <c r="Q36" i="1"/>
  <c r="P37" i="1"/>
  <c r="R37" i="1" s="1"/>
  <c r="X37" i="1" s="1"/>
  <c r="I39" i="1"/>
  <c r="E39" i="1"/>
  <c r="D39" i="1"/>
  <c r="F40" i="1"/>
  <c r="C39" i="1"/>
  <c r="J38" i="1"/>
  <c r="H40" i="1" l="1"/>
  <c r="T40" i="1"/>
  <c r="K38" i="1"/>
  <c r="U38" i="1"/>
  <c r="N39" i="1"/>
  <c r="O39" i="1" s="1"/>
  <c r="W39" i="1" s="1"/>
  <c r="Q37" i="1"/>
  <c r="P38" i="1"/>
  <c r="R38" i="1" s="1"/>
  <c r="X38" i="1" s="1"/>
  <c r="M38" i="1"/>
  <c r="V38" i="1" s="1"/>
  <c r="L37" i="1"/>
  <c r="G40" i="1"/>
  <c r="B40" i="1"/>
  <c r="Q38" i="1" l="1"/>
  <c r="P39" i="1"/>
  <c r="I40" i="1"/>
  <c r="L38" i="1"/>
  <c r="E40" i="1"/>
  <c r="D40" i="1"/>
  <c r="F41" i="1"/>
  <c r="C40" i="1"/>
  <c r="H41" i="1" l="1"/>
  <c r="T41" i="1"/>
  <c r="N40" i="1"/>
  <c r="O40" i="1" s="1"/>
  <c r="W40" i="1" s="1"/>
  <c r="B41" i="1"/>
  <c r="G41" i="1"/>
  <c r="I41" i="1" l="1"/>
  <c r="J39" i="1"/>
  <c r="D41" i="1"/>
  <c r="F42" i="1"/>
  <c r="C41" i="1"/>
  <c r="E41" i="1"/>
  <c r="H42" i="1" l="1"/>
  <c r="T42" i="1"/>
  <c r="N41" i="1"/>
  <c r="O41" i="1" s="1"/>
  <c r="W41" i="1" s="1"/>
  <c r="K39" i="1"/>
  <c r="M39" i="1" s="1"/>
  <c r="U39" i="1"/>
  <c r="R39" i="1"/>
  <c r="X39" i="1" s="1"/>
  <c r="G42" i="1"/>
  <c r="B42" i="1"/>
  <c r="J40" i="1"/>
  <c r="L39" i="1" l="1"/>
  <c r="V39" i="1"/>
  <c r="K40" i="1"/>
  <c r="M40" i="1" s="1"/>
  <c r="U40" i="1"/>
  <c r="Q39" i="1"/>
  <c r="P40" i="1"/>
  <c r="R40" i="1" s="1"/>
  <c r="X40" i="1" s="1"/>
  <c r="I42" i="1"/>
  <c r="E42" i="1"/>
  <c r="D42" i="1"/>
  <c r="F43" i="1"/>
  <c r="C42" i="1"/>
  <c r="H43" i="1" l="1"/>
  <c r="T43" i="1"/>
  <c r="L40" i="1"/>
  <c r="V40" i="1"/>
  <c r="N42" i="1"/>
  <c r="O42" i="1" s="1"/>
  <c r="W42" i="1" s="1"/>
  <c r="Q40" i="1"/>
  <c r="P41" i="1"/>
  <c r="J41" i="1"/>
  <c r="B43" i="1"/>
  <c r="G43" i="1"/>
  <c r="K41" i="1" l="1"/>
  <c r="M41" i="1" s="1"/>
  <c r="U41" i="1"/>
  <c r="R41" i="1"/>
  <c r="X41" i="1" s="1"/>
  <c r="I43" i="1"/>
  <c r="E43" i="1"/>
  <c r="D43" i="1"/>
  <c r="F44" i="1"/>
  <c r="C43" i="1"/>
  <c r="H44" i="1" l="1"/>
  <c r="T44" i="1"/>
  <c r="L41" i="1"/>
  <c r="V41" i="1"/>
  <c r="N43" i="1"/>
  <c r="O43" i="1" s="1"/>
  <c r="W43" i="1" s="1"/>
  <c r="Q41" i="1"/>
  <c r="P42" i="1"/>
  <c r="B44" i="1"/>
  <c r="G44" i="1"/>
  <c r="I44" i="1" l="1"/>
  <c r="E44" i="1"/>
  <c r="D44" i="1"/>
  <c r="F45" i="1"/>
  <c r="C44" i="1"/>
  <c r="J42" i="1"/>
  <c r="H45" i="1" l="1"/>
  <c r="T45" i="1"/>
  <c r="K42" i="1"/>
  <c r="M42" i="1" s="1"/>
  <c r="V42" i="1" s="1"/>
  <c r="U42" i="1"/>
  <c r="N44" i="1"/>
  <c r="O44" i="1" s="1"/>
  <c r="W44" i="1" s="1"/>
  <c r="R42" i="1"/>
  <c r="X42" i="1" s="1"/>
  <c r="J43" i="1"/>
  <c r="G45" i="1"/>
  <c r="B45" i="1"/>
  <c r="K43" i="1" l="1"/>
  <c r="M43" i="1" s="1"/>
  <c r="V43" i="1" s="1"/>
  <c r="U43" i="1"/>
  <c r="Q42" i="1"/>
  <c r="P43" i="1"/>
  <c r="R43" i="1" s="1"/>
  <c r="X43" i="1" s="1"/>
  <c r="I45" i="1"/>
  <c r="L42" i="1"/>
  <c r="J44" i="1"/>
  <c r="E45" i="1"/>
  <c r="D45" i="1"/>
  <c r="F46" i="1"/>
  <c r="C45" i="1"/>
  <c r="H46" i="1" l="1"/>
  <c r="T46" i="1"/>
  <c r="K44" i="1"/>
  <c r="M44" i="1" s="1"/>
  <c r="V44" i="1" s="1"/>
  <c r="U44" i="1"/>
  <c r="N45" i="1"/>
  <c r="O45" i="1" s="1"/>
  <c r="W45" i="1" s="1"/>
  <c r="Q43" i="1"/>
  <c r="P44" i="1"/>
  <c r="R44" i="1" s="1"/>
  <c r="X44" i="1" s="1"/>
  <c r="L43" i="1"/>
  <c r="B46" i="1"/>
  <c r="G46" i="1"/>
  <c r="Q44" i="1" l="1"/>
  <c r="P45" i="1"/>
  <c r="I46" i="1"/>
  <c r="L44" i="1"/>
  <c r="F47" i="1"/>
  <c r="C46" i="1"/>
  <c r="E46" i="1"/>
  <c r="D46" i="1"/>
  <c r="H47" i="1" l="1"/>
  <c r="T47" i="1"/>
  <c r="N46" i="1"/>
  <c r="O46" i="1" s="1"/>
  <c r="W46" i="1" s="1"/>
  <c r="B47" i="1"/>
  <c r="G47" i="1"/>
  <c r="I47" i="1" l="1"/>
  <c r="J45" i="1"/>
  <c r="E47" i="1"/>
  <c r="D47" i="1"/>
  <c r="F48" i="1"/>
  <c r="C47" i="1"/>
  <c r="H48" i="1" l="1"/>
  <c r="T48" i="1"/>
  <c r="N47" i="1"/>
  <c r="O47" i="1" s="1"/>
  <c r="W47" i="1" s="1"/>
  <c r="K45" i="1"/>
  <c r="M45" i="1" s="1"/>
  <c r="U45" i="1"/>
  <c r="R45" i="1"/>
  <c r="X45" i="1" s="1"/>
  <c r="G48" i="1"/>
  <c r="B48" i="1"/>
  <c r="J46" i="1"/>
  <c r="L45" i="1" l="1"/>
  <c r="V45" i="1"/>
  <c r="K46" i="1"/>
  <c r="U46" i="1"/>
  <c r="Q45" i="1"/>
  <c r="P46" i="1"/>
  <c r="R46" i="1" s="1"/>
  <c r="X46" i="1" s="1"/>
  <c r="M46" i="1"/>
  <c r="V46" i="1" s="1"/>
  <c r="I48" i="1"/>
  <c r="E48" i="1"/>
  <c r="D48" i="1"/>
  <c r="F49" i="1"/>
  <c r="C48" i="1"/>
  <c r="H49" i="1" l="1"/>
  <c r="T49" i="1"/>
  <c r="N48" i="1"/>
  <c r="O48" i="1" s="1"/>
  <c r="W48" i="1" s="1"/>
  <c r="Q46" i="1"/>
  <c r="P47" i="1"/>
  <c r="L46" i="1"/>
  <c r="B49" i="1"/>
  <c r="G49" i="1"/>
  <c r="I49" i="1" l="1"/>
  <c r="J47" i="1"/>
  <c r="D49" i="1"/>
  <c r="F50" i="1"/>
  <c r="C49" i="1"/>
  <c r="E49" i="1"/>
  <c r="H50" i="1" l="1"/>
  <c r="T50" i="1"/>
  <c r="K47" i="1"/>
  <c r="M47" i="1" s="1"/>
  <c r="U47" i="1"/>
  <c r="N49" i="1"/>
  <c r="O49" i="1" s="1"/>
  <c r="W49" i="1" s="1"/>
  <c r="R47" i="1"/>
  <c r="X47" i="1" s="1"/>
  <c r="J48" i="1"/>
  <c r="G50" i="1"/>
  <c r="B50" i="1"/>
  <c r="L47" i="1" l="1"/>
  <c r="V47" i="1"/>
  <c r="K48" i="1"/>
  <c r="U48" i="1"/>
  <c r="Q47" i="1"/>
  <c r="P48" i="1"/>
  <c r="R48" i="1" s="1"/>
  <c r="X48" i="1" s="1"/>
  <c r="M48" i="1"/>
  <c r="V48" i="1" s="1"/>
  <c r="I50" i="1"/>
  <c r="E50" i="1"/>
  <c r="D50" i="1"/>
  <c r="F51" i="1"/>
  <c r="C50" i="1"/>
  <c r="J49" i="1"/>
  <c r="H51" i="1" l="1"/>
  <c r="T51" i="1"/>
  <c r="K49" i="1"/>
  <c r="M49" i="1" s="1"/>
  <c r="V49" i="1" s="1"/>
  <c r="U49" i="1"/>
  <c r="N50" i="1"/>
  <c r="O50" i="1" s="1"/>
  <c r="W50" i="1" s="1"/>
  <c r="Q48" i="1"/>
  <c r="P49" i="1"/>
  <c r="R49" i="1" s="1"/>
  <c r="X49" i="1" s="1"/>
  <c r="L48" i="1"/>
  <c r="B51" i="1"/>
  <c r="G51" i="1"/>
  <c r="Q49" i="1" l="1"/>
  <c r="P50" i="1"/>
  <c r="I51" i="1"/>
  <c r="E51" i="1"/>
  <c r="D51" i="1"/>
  <c r="F52" i="1"/>
  <c r="C51" i="1"/>
  <c r="H52" i="1" l="1"/>
  <c r="T52" i="1"/>
  <c r="N51" i="1"/>
  <c r="O51" i="1" s="1"/>
  <c r="W51" i="1" s="1"/>
  <c r="L49" i="1"/>
  <c r="B52" i="1"/>
  <c r="G52" i="1"/>
  <c r="I52" i="1" l="1"/>
  <c r="J50" i="1"/>
  <c r="E52" i="1"/>
  <c r="D52" i="1"/>
  <c r="F53" i="1"/>
  <c r="C52" i="1"/>
  <c r="H53" i="1" l="1"/>
  <c r="T53" i="1"/>
  <c r="N52" i="1"/>
  <c r="O52" i="1" s="1"/>
  <c r="W52" i="1" s="1"/>
  <c r="K50" i="1"/>
  <c r="U50" i="1"/>
  <c r="M50" i="1"/>
  <c r="V50" i="1" s="1"/>
  <c r="R50" i="1"/>
  <c r="X50" i="1" s="1"/>
  <c r="J51" i="1"/>
  <c r="G53" i="1"/>
  <c r="B53" i="1"/>
  <c r="K51" i="1" l="1"/>
  <c r="M51" i="1" s="1"/>
  <c r="V51" i="1" s="1"/>
  <c r="U51" i="1"/>
  <c r="Q50" i="1"/>
  <c r="P51" i="1"/>
  <c r="R51" i="1" s="1"/>
  <c r="X51" i="1" s="1"/>
  <c r="I53" i="1"/>
  <c r="L50" i="1"/>
  <c r="E53" i="1"/>
  <c r="D53" i="1"/>
  <c r="F54" i="1"/>
  <c r="C53" i="1"/>
  <c r="H54" i="1" l="1"/>
  <c r="T54" i="1"/>
  <c r="N53" i="1"/>
  <c r="O53" i="1" s="1"/>
  <c r="W53" i="1" s="1"/>
  <c r="Q51" i="1"/>
  <c r="P52" i="1"/>
  <c r="B54" i="1"/>
  <c r="G54" i="1"/>
  <c r="I54" i="1" l="1"/>
  <c r="F55" i="1"/>
  <c r="C54" i="1"/>
  <c r="E54" i="1"/>
  <c r="D54" i="1"/>
  <c r="J52" i="1"/>
  <c r="L51" i="1"/>
  <c r="H55" i="1" l="1"/>
  <c r="T55" i="1"/>
  <c r="K52" i="1"/>
  <c r="M52" i="1" s="1"/>
  <c r="V52" i="1" s="1"/>
  <c r="U52" i="1"/>
  <c r="N54" i="1"/>
  <c r="O54" i="1" s="1"/>
  <c r="W54" i="1" s="1"/>
  <c r="R52" i="1"/>
  <c r="X52" i="1" s="1"/>
  <c r="J53" i="1"/>
  <c r="B55" i="1"/>
  <c r="G55" i="1"/>
  <c r="K53" i="1" l="1"/>
  <c r="M53" i="1" s="1"/>
  <c r="V53" i="1" s="1"/>
  <c r="U53" i="1"/>
  <c r="Q52" i="1"/>
  <c r="P53" i="1"/>
  <c r="R53" i="1" s="1"/>
  <c r="X53" i="1" s="1"/>
  <c r="I55" i="1"/>
  <c r="E55" i="1"/>
  <c r="D55" i="1"/>
  <c r="F56" i="1"/>
  <c r="C55" i="1"/>
  <c r="L52" i="1"/>
  <c r="J54" i="1"/>
  <c r="H56" i="1" l="1"/>
  <c r="T56" i="1"/>
  <c r="K54" i="1"/>
  <c r="M54" i="1" s="1"/>
  <c r="V54" i="1" s="1"/>
  <c r="U54" i="1"/>
  <c r="N55" i="1"/>
  <c r="O55" i="1" s="1"/>
  <c r="W55" i="1" s="1"/>
  <c r="Q53" i="1"/>
  <c r="P54" i="1"/>
  <c r="R54" i="1" s="1"/>
  <c r="X54" i="1" s="1"/>
  <c r="G56" i="1"/>
  <c r="B56" i="1"/>
  <c r="Q54" i="1" l="1"/>
  <c r="P55" i="1"/>
  <c r="I56" i="1"/>
  <c r="L53" i="1"/>
  <c r="E56" i="1"/>
  <c r="D56" i="1"/>
  <c r="F57" i="1"/>
  <c r="C56" i="1"/>
  <c r="H57" i="1" l="1"/>
  <c r="T57" i="1"/>
  <c r="N56" i="1"/>
  <c r="O56" i="1" s="1"/>
  <c r="W56" i="1" s="1"/>
  <c r="L54" i="1"/>
  <c r="B57" i="1"/>
  <c r="G57" i="1"/>
  <c r="I57" i="1" l="1"/>
  <c r="J55" i="1"/>
  <c r="D57" i="1"/>
  <c r="F58" i="1"/>
  <c r="C57" i="1"/>
  <c r="E57" i="1"/>
  <c r="H58" i="1" l="1"/>
  <c r="T58" i="1"/>
  <c r="K55" i="1"/>
  <c r="M55" i="1" s="1"/>
  <c r="U55" i="1"/>
  <c r="N57" i="1"/>
  <c r="O57" i="1" s="1"/>
  <c r="W57" i="1" s="1"/>
  <c r="R55" i="1"/>
  <c r="X55" i="1" s="1"/>
  <c r="G58" i="1"/>
  <c r="B58" i="1"/>
  <c r="J56" i="1"/>
  <c r="L55" i="1" l="1"/>
  <c r="V55" i="1"/>
  <c r="K56" i="1"/>
  <c r="U56" i="1"/>
  <c r="Q55" i="1"/>
  <c r="P56" i="1"/>
  <c r="R56" i="1" s="1"/>
  <c r="X56" i="1" s="1"/>
  <c r="M56" i="1"/>
  <c r="I58" i="1"/>
  <c r="E58" i="1"/>
  <c r="D58" i="1"/>
  <c r="F59" i="1"/>
  <c r="C58" i="1"/>
  <c r="J57" i="1"/>
  <c r="H59" i="1" l="1"/>
  <c r="T59" i="1"/>
  <c r="K57" i="1"/>
  <c r="M57" i="1" s="1"/>
  <c r="U57" i="1"/>
  <c r="L56" i="1"/>
  <c r="V56" i="1"/>
  <c r="N58" i="1"/>
  <c r="O58" i="1" s="1"/>
  <c r="W58" i="1" s="1"/>
  <c r="Q56" i="1"/>
  <c r="P57" i="1"/>
  <c r="R57" i="1" s="1"/>
  <c r="X57" i="1" s="1"/>
  <c r="B59" i="1"/>
  <c r="G59" i="1"/>
  <c r="L57" i="1" l="1"/>
  <c r="V57" i="1"/>
  <c r="Q57" i="1"/>
  <c r="P58" i="1"/>
  <c r="I59" i="1"/>
  <c r="E59" i="1"/>
  <c r="D59" i="1"/>
  <c r="F60" i="1"/>
  <c r="C59" i="1"/>
  <c r="H60" i="1" l="1"/>
  <c r="T60" i="1"/>
  <c r="N59" i="1"/>
  <c r="O59" i="1" s="1"/>
  <c r="W59" i="1" s="1"/>
  <c r="B60" i="1"/>
  <c r="G60" i="1"/>
  <c r="I60" i="1" l="1"/>
  <c r="J58" i="1"/>
  <c r="E60" i="1"/>
  <c r="D60" i="1"/>
  <c r="F61" i="1"/>
  <c r="C60" i="1"/>
  <c r="H61" i="1" l="1"/>
  <c r="T61" i="1"/>
  <c r="N60" i="1"/>
  <c r="O60" i="1" s="1"/>
  <c r="W60" i="1" s="1"/>
  <c r="K58" i="1"/>
  <c r="M58" i="1" s="1"/>
  <c r="V58" i="1" s="1"/>
  <c r="U58" i="1"/>
  <c r="R58" i="1"/>
  <c r="X58" i="1" s="1"/>
  <c r="G61" i="1"/>
  <c r="B61" i="1"/>
  <c r="J59" i="1"/>
  <c r="K59" i="1" l="1"/>
  <c r="M59" i="1" s="1"/>
  <c r="V59" i="1" s="1"/>
  <c r="U59" i="1"/>
  <c r="Q58" i="1"/>
  <c r="P59" i="1"/>
  <c r="R59" i="1" s="1"/>
  <c r="X59" i="1" s="1"/>
  <c r="I61" i="1"/>
  <c r="E61" i="1"/>
  <c r="D61" i="1"/>
  <c r="F62" i="1"/>
  <c r="C61" i="1"/>
  <c r="L58" i="1"/>
  <c r="H62" i="1" l="1"/>
  <c r="T62" i="1"/>
  <c r="N61" i="1"/>
  <c r="O61" i="1" s="1"/>
  <c r="W61" i="1" s="1"/>
  <c r="Q59" i="1"/>
  <c r="P60" i="1"/>
  <c r="B62" i="1"/>
  <c r="G62" i="1"/>
  <c r="I62" i="1" l="1"/>
  <c r="J60" i="1"/>
  <c r="L59" i="1"/>
  <c r="F63" i="1"/>
  <c r="C62" i="1"/>
  <c r="E62" i="1"/>
  <c r="D62" i="1"/>
  <c r="H63" i="1" l="1"/>
  <c r="T63" i="1"/>
  <c r="K60" i="1"/>
  <c r="M60" i="1" s="1"/>
  <c r="U60" i="1"/>
  <c r="N62" i="1"/>
  <c r="O62" i="1" s="1"/>
  <c r="W62" i="1" s="1"/>
  <c r="R60" i="1"/>
  <c r="X60" i="1" s="1"/>
  <c r="B63" i="1"/>
  <c r="G63" i="1"/>
  <c r="J61" i="1"/>
  <c r="L60" i="1" l="1"/>
  <c r="V60" i="1"/>
  <c r="K61" i="1"/>
  <c r="U61" i="1"/>
  <c r="Q60" i="1"/>
  <c r="P61" i="1"/>
  <c r="R61" i="1" s="1"/>
  <c r="X61" i="1" s="1"/>
  <c r="M61" i="1"/>
  <c r="V61" i="1" s="1"/>
  <c r="I63" i="1"/>
  <c r="E63" i="1"/>
  <c r="D63" i="1"/>
  <c r="F64" i="1"/>
  <c r="C63" i="1"/>
  <c r="J62" i="1"/>
  <c r="H64" i="1" l="1"/>
  <c r="T64" i="1"/>
  <c r="L61" i="1"/>
  <c r="N63" i="1"/>
  <c r="O63" i="1" s="1"/>
  <c r="W63" i="1" s="1"/>
  <c r="K62" i="1"/>
  <c r="M62" i="1" s="1"/>
  <c r="V62" i="1" s="1"/>
  <c r="U62" i="1"/>
  <c r="Q61" i="1"/>
  <c r="P62" i="1"/>
  <c r="R62" i="1" s="1"/>
  <c r="X62" i="1" s="1"/>
  <c r="G64" i="1"/>
  <c r="B64" i="1"/>
  <c r="Q62" i="1" l="1"/>
  <c r="P63" i="1"/>
  <c r="I64" i="1"/>
  <c r="L62" i="1"/>
  <c r="E64" i="1"/>
  <c r="D64" i="1"/>
  <c r="F65" i="1"/>
  <c r="C64" i="1"/>
  <c r="H65" i="1" l="1"/>
  <c r="T65" i="1"/>
  <c r="N64" i="1"/>
  <c r="O64" i="1" s="1"/>
  <c r="W64" i="1" s="1"/>
  <c r="B65" i="1"/>
  <c r="G65" i="1"/>
  <c r="I65" i="1" l="1"/>
  <c r="J63" i="1"/>
  <c r="D65" i="1"/>
  <c r="F66" i="1"/>
  <c r="C65" i="1"/>
  <c r="E65" i="1"/>
  <c r="H66" i="1" l="1"/>
  <c r="T66" i="1"/>
  <c r="N65" i="1"/>
  <c r="O65" i="1" s="1"/>
  <c r="W65" i="1" s="1"/>
  <c r="K63" i="1"/>
  <c r="M63" i="1" s="1"/>
  <c r="V63" i="1" s="1"/>
  <c r="U63" i="1"/>
  <c r="R63" i="1"/>
  <c r="X63" i="1" s="1"/>
  <c r="J64" i="1"/>
  <c r="G66" i="1"/>
  <c r="B66" i="1"/>
  <c r="L63" i="1" l="1"/>
  <c r="K64" i="1"/>
  <c r="U64" i="1"/>
  <c r="Q63" i="1"/>
  <c r="P64" i="1"/>
  <c r="R64" i="1" s="1"/>
  <c r="X64" i="1" s="1"/>
  <c r="M64" i="1"/>
  <c r="V64" i="1" s="1"/>
  <c r="I66" i="1"/>
  <c r="J65" i="1"/>
  <c r="E66" i="1"/>
  <c r="D66" i="1"/>
  <c r="F67" i="1"/>
  <c r="C66" i="1"/>
  <c r="H67" i="1" l="1"/>
  <c r="T67" i="1"/>
  <c r="K65" i="1"/>
  <c r="M65" i="1" s="1"/>
  <c r="V65" i="1" s="1"/>
  <c r="U65" i="1"/>
  <c r="N66" i="1"/>
  <c r="O66" i="1" s="1"/>
  <c r="W66" i="1" s="1"/>
  <c r="Q64" i="1"/>
  <c r="P65" i="1"/>
  <c r="R65" i="1" s="1"/>
  <c r="X65" i="1" s="1"/>
  <c r="B67" i="1"/>
  <c r="G67" i="1"/>
  <c r="Q65" i="1" l="1"/>
  <c r="P66" i="1"/>
  <c r="I67" i="1"/>
  <c r="L64" i="1"/>
  <c r="L65" i="1"/>
  <c r="E67" i="1"/>
  <c r="D67" i="1"/>
  <c r="F68" i="1"/>
  <c r="C67" i="1"/>
  <c r="H68" i="1" l="1"/>
  <c r="T68" i="1"/>
  <c r="N67" i="1"/>
  <c r="O67" i="1" s="1"/>
  <c r="W67" i="1" s="1"/>
  <c r="J66" i="1"/>
  <c r="B68" i="1"/>
  <c r="G68" i="1"/>
  <c r="K66" i="1" l="1"/>
  <c r="M66" i="1" s="1"/>
  <c r="V66" i="1" s="1"/>
  <c r="U66" i="1"/>
  <c r="R66" i="1"/>
  <c r="X66" i="1" s="1"/>
  <c r="I68" i="1"/>
  <c r="J67" i="1"/>
  <c r="E68" i="1"/>
  <c r="D68" i="1"/>
  <c r="F69" i="1"/>
  <c r="C68" i="1"/>
  <c r="H69" i="1" l="1"/>
  <c r="T69" i="1"/>
  <c r="K67" i="1"/>
  <c r="M67" i="1" s="1"/>
  <c r="V67" i="1" s="1"/>
  <c r="U67" i="1"/>
  <c r="N68" i="1"/>
  <c r="O68" i="1" s="1"/>
  <c r="W68" i="1" s="1"/>
  <c r="Q66" i="1"/>
  <c r="P67" i="1"/>
  <c r="R67" i="1" s="1"/>
  <c r="X67" i="1" s="1"/>
  <c r="G69" i="1"/>
  <c r="B69" i="1"/>
  <c r="L66" i="1"/>
  <c r="Q67" i="1" l="1"/>
  <c r="P68" i="1"/>
  <c r="I69" i="1"/>
  <c r="L67" i="1"/>
  <c r="E69" i="1"/>
  <c r="D69" i="1"/>
  <c r="F70" i="1"/>
  <c r="C69" i="1"/>
  <c r="H70" i="1" l="1"/>
  <c r="T70" i="1"/>
  <c r="N69" i="1"/>
  <c r="O69" i="1" s="1"/>
  <c r="W69" i="1" s="1"/>
  <c r="B70" i="1"/>
  <c r="G70" i="1"/>
  <c r="J68" i="1"/>
  <c r="K68" i="1" l="1"/>
  <c r="M68" i="1" s="1"/>
  <c r="U68" i="1"/>
  <c r="R68" i="1"/>
  <c r="X68" i="1" s="1"/>
  <c r="I70" i="1"/>
  <c r="F71" i="1"/>
  <c r="C70" i="1"/>
  <c r="E70" i="1"/>
  <c r="D70" i="1"/>
  <c r="H71" i="1" l="1"/>
  <c r="T71" i="1"/>
  <c r="N70" i="1"/>
  <c r="O70" i="1" s="1"/>
  <c r="W70" i="1" s="1"/>
  <c r="L68" i="1"/>
  <c r="V68" i="1"/>
  <c r="Q68" i="1"/>
  <c r="P69" i="1"/>
  <c r="B71" i="1"/>
  <c r="G71" i="1"/>
  <c r="I71" i="1" l="1"/>
  <c r="J69" i="1"/>
  <c r="E71" i="1"/>
  <c r="D71" i="1"/>
  <c r="F72" i="1"/>
  <c r="C71" i="1"/>
  <c r="H72" i="1" l="1"/>
  <c r="T72" i="1"/>
  <c r="N71" i="1"/>
  <c r="O71" i="1" s="1"/>
  <c r="W71" i="1" s="1"/>
  <c r="K69" i="1"/>
  <c r="U69" i="1"/>
  <c r="M69" i="1"/>
  <c r="V69" i="1" s="1"/>
  <c r="R69" i="1"/>
  <c r="X69" i="1" s="1"/>
  <c r="J70" i="1"/>
  <c r="G72" i="1"/>
  <c r="B72" i="1"/>
  <c r="K70" i="1" l="1"/>
  <c r="M70" i="1" s="1"/>
  <c r="V70" i="1" s="1"/>
  <c r="U70" i="1"/>
  <c r="Q69" i="1"/>
  <c r="P70" i="1"/>
  <c r="R70" i="1" s="1"/>
  <c r="X70" i="1" s="1"/>
  <c r="I72" i="1"/>
  <c r="E72" i="1"/>
  <c r="D72" i="1"/>
  <c r="F73" i="1"/>
  <c r="C72" i="1"/>
  <c r="L69" i="1"/>
  <c r="H73" i="1" l="1"/>
  <c r="T73" i="1"/>
  <c r="N72" i="1"/>
  <c r="O72" i="1" s="1"/>
  <c r="W72" i="1" s="1"/>
  <c r="Q70" i="1"/>
  <c r="P71" i="1"/>
  <c r="B73" i="1"/>
  <c r="G73" i="1"/>
  <c r="I73" i="1" l="1"/>
  <c r="D73" i="1"/>
  <c r="F74" i="1"/>
  <c r="C73" i="1"/>
  <c r="E73" i="1"/>
  <c r="L70" i="1"/>
  <c r="J71" i="1"/>
  <c r="H74" i="1" l="1"/>
  <c r="T74" i="1"/>
  <c r="K71" i="1"/>
  <c r="M71" i="1" s="1"/>
  <c r="V71" i="1" s="1"/>
  <c r="U71" i="1"/>
  <c r="N73" i="1"/>
  <c r="O73" i="1" s="1"/>
  <c r="W73" i="1" s="1"/>
  <c r="R71" i="1"/>
  <c r="X71" i="1" s="1"/>
  <c r="J72" i="1"/>
  <c r="G74" i="1"/>
  <c r="B74" i="1"/>
  <c r="K72" i="1" l="1"/>
  <c r="M72" i="1" s="1"/>
  <c r="V72" i="1" s="1"/>
  <c r="U72" i="1"/>
  <c r="Q71" i="1"/>
  <c r="P72" i="1"/>
  <c r="R72" i="1" s="1"/>
  <c r="X72" i="1" s="1"/>
  <c r="I74" i="1"/>
  <c r="L71" i="1"/>
  <c r="J73" i="1"/>
  <c r="E74" i="1"/>
  <c r="D74" i="1"/>
  <c r="F75" i="1"/>
  <c r="C74" i="1"/>
  <c r="H75" i="1" l="1"/>
  <c r="T75" i="1"/>
  <c r="N74" i="1"/>
  <c r="O74" i="1" s="1"/>
  <c r="W74" i="1" s="1"/>
  <c r="K73" i="1"/>
  <c r="U73" i="1"/>
  <c r="Q72" i="1"/>
  <c r="P73" i="1"/>
  <c r="R73" i="1" s="1"/>
  <c r="X73" i="1" s="1"/>
  <c r="M73" i="1"/>
  <c r="V73" i="1" s="1"/>
  <c r="L72" i="1"/>
  <c r="B75" i="1"/>
  <c r="G75" i="1"/>
  <c r="Q73" i="1" l="1"/>
  <c r="P74" i="1"/>
  <c r="I75" i="1"/>
  <c r="E75" i="1"/>
  <c r="D75" i="1"/>
  <c r="F76" i="1"/>
  <c r="C75" i="1"/>
  <c r="H76" i="1" l="1"/>
  <c r="T76" i="1"/>
  <c r="N75" i="1"/>
  <c r="O75" i="1" s="1"/>
  <c r="W75" i="1" s="1"/>
  <c r="B76" i="1"/>
  <c r="G76" i="1"/>
  <c r="L73" i="1"/>
  <c r="I76" i="1" l="1"/>
  <c r="J74" i="1"/>
  <c r="E76" i="1"/>
  <c r="D76" i="1"/>
  <c r="F77" i="1"/>
  <c r="C76" i="1"/>
  <c r="H77" i="1" l="1"/>
  <c r="T77" i="1"/>
  <c r="N76" i="1"/>
  <c r="O76" i="1" s="1"/>
  <c r="W76" i="1" s="1"/>
  <c r="K74" i="1"/>
  <c r="M74" i="1" s="1"/>
  <c r="V74" i="1" s="1"/>
  <c r="U74" i="1"/>
  <c r="R74" i="1"/>
  <c r="X74" i="1" s="1"/>
  <c r="G77" i="1"/>
  <c r="B77" i="1"/>
  <c r="J75" i="1"/>
  <c r="K75" i="1" l="1"/>
  <c r="M75" i="1" s="1"/>
  <c r="V75" i="1" s="1"/>
  <c r="U75" i="1"/>
  <c r="Q74" i="1"/>
  <c r="P75" i="1"/>
  <c r="R75" i="1" s="1"/>
  <c r="X75" i="1" s="1"/>
  <c r="I77" i="1"/>
  <c r="E77" i="1"/>
  <c r="D77" i="1"/>
  <c r="F78" i="1"/>
  <c r="C77" i="1"/>
  <c r="L74" i="1"/>
  <c r="J76" i="1"/>
  <c r="H78" i="1" l="1"/>
  <c r="T78" i="1"/>
  <c r="N77" i="1"/>
  <c r="O77" i="1" s="1"/>
  <c r="W77" i="1" s="1"/>
  <c r="K76" i="1"/>
  <c r="U76" i="1"/>
  <c r="Q75" i="1"/>
  <c r="P76" i="1"/>
  <c r="R76" i="1" s="1"/>
  <c r="X76" i="1" s="1"/>
  <c r="M76" i="1"/>
  <c r="V76" i="1" s="1"/>
  <c r="B78" i="1"/>
  <c r="G78" i="1"/>
  <c r="Q76" i="1" l="1"/>
  <c r="P77" i="1"/>
  <c r="I78" i="1"/>
  <c r="J77" i="1"/>
  <c r="L75" i="1"/>
  <c r="F79" i="1"/>
  <c r="C78" i="1"/>
  <c r="E78" i="1"/>
  <c r="D78" i="1"/>
  <c r="H79" i="1" l="1"/>
  <c r="T79" i="1"/>
  <c r="N78" i="1"/>
  <c r="O78" i="1" s="1"/>
  <c r="W78" i="1" s="1"/>
  <c r="K77" i="1"/>
  <c r="U77" i="1"/>
  <c r="M77" i="1"/>
  <c r="V77" i="1" s="1"/>
  <c r="R77" i="1"/>
  <c r="X77" i="1" s="1"/>
  <c r="L76" i="1"/>
  <c r="J78" i="1"/>
  <c r="B79" i="1"/>
  <c r="G79" i="1"/>
  <c r="K78" i="1" l="1"/>
  <c r="M78" i="1" s="1"/>
  <c r="V78" i="1" s="1"/>
  <c r="U78" i="1"/>
  <c r="Q77" i="1"/>
  <c r="P78" i="1"/>
  <c r="R78" i="1" s="1"/>
  <c r="X78" i="1" s="1"/>
  <c r="I79" i="1"/>
  <c r="L77" i="1"/>
  <c r="E79" i="1"/>
  <c r="D79" i="1"/>
  <c r="F80" i="1"/>
  <c r="C79" i="1"/>
  <c r="H80" i="1" l="1"/>
  <c r="T80" i="1"/>
  <c r="N79" i="1"/>
  <c r="O79" i="1" s="1"/>
  <c r="W79" i="1" s="1"/>
  <c r="Q78" i="1"/>
  <c r="P79" i="1"/>
  <c r="G80" i="1"/>
  <c r="B80" i="1"/>
  <c r="I80" i="1" l="1"/>
  <c r="L78" i="1"/>
  <c r="E80" i="1"/>
  <c r="D80" i="1"/>
  <c r="F81" i="1"/>
  <c r="C80" i="1"/>
  <c r="H81" i="1" l="1"/>
  <c r="T81" i="1"/>
  <c r="N80" i="1"/>
  <c r="O80" i="1" s="1"/>
  <c r="W80" i="1" s="1"/>
  <c r="B81" i="1"/>
  <c r="G81" i="1"/>
  <c r="I81" i="1" l="1"/>
  <c r="J79" i="1"/>
  <c r="D81" i="1"/>
  <c r="F82" i="1"/>
  <c r="C81" i="1"/>
  <c r="E81" i="1"/>
  <c r="H82" i="1" l="1"/>
  <c r="T82" i="1"/>
  <c r="K79" i="1"/>
  <c r="U79" i="1"/>
  <c r="N81" i="1"/>
  <c r="O81" i="1" s="1"/>
  <c r="W81" i="1" s="1"/>
  <c r="M79" i="1"/>
  <c r="V79" i="1" s="1"/>
  <c r="R79" i="1"/>
  <c r="X79" i="1" s="1"/>
  <c r="J80" i="1"/>
  <c r="G82" i="1"/>
  <c r="B82" i="1"/>
  <c r="K80" i="1" l="1"/>
  <c r="M80" i="1" s="1"/>
  <c r="V80" i="1" s="1"/>
  <c r="U80" i="1"/>
  <c r="Q79" i="1"/>
  <c r="P80" i="1"/>
  <c r="R80" i="1"/>
  <c r="X80" i="1" s="1"/>
  <c r="I82" i="1"/>
  <c r="E82" i="1"/>
  <c r="D82" i="1"/>
  <c r="F83" i="1"/>
  <c r="C82" i="1"/>
  <c r="L79" i="1"/>
  <c r="J81" i="1"/>
  <c r="H83" i="1" l="1"/>
  <c r="T83" i="1"/>
  <c r="N82" i="1"/>
  <c r="O82" i="1" s="1"/>
  <c r="W82" i="1" s="1"/>
  <c r="K81" i="1"/>
  <c r="U81" i="1"/>
  <c r="Q80" i="1"/>
  <c r="P81" i="1"/>
  <c r="R81" i="1" s="1"/>
  <c r="X81" i="1" s="1"/>
  <c r="M81" i="1"/>
  <c r="V81" i="1" s="1"/>
  <c r="L80" i="1"/>
  <c r="B83" i="1"/>
  <c r="G83" i="1"/>
  <c r="Q81" i="1" l="1"/>
  <c r="P82" i="1"/>
  <c r="I83" i="1"/>
  <c r="J82" i="1"/>
  <c r="E83" i="1"/>
  <c r="D83" i="1"/>
  <c r="F84" i="1"/>
  <c r="C83" i="1"/>
  <c r="H84" i="1" l="1"/>
  <c r="T84" i="1"/>
  <c r="N83" i="1"/>
  <c r="O83" i="1" s="1"/>
  <c r="W83" i="1" s="1"/>
  <c r="K82" i="1"/>
  <c r="U82" i="1"/>
  <c r="M82" i="1"/>
  <c r="V82" i="1" s="1"/>
  <c r="R82" i="1"/>
  <c r="X82" i="1" s="1"/>
  <c r="B84" i="1"/>
  <c r="G84" i="1"/>
  <c r="Q82" i="1" l="1"/>
  <c r="P83" i="1"/>
  <c r="I84" i="1"/>
  <c r="L81" i="1"/>
  <c r="E84" i="1"/>
  <c r="D84" i="1"/>
  <c r="F85" i="1"/>
  <c r="C84" i="1"/>
  <c r="L82" i="1"/>
  <c r="J83" i="1"/>
  <c r="H85" i="1" l="1"/>
  <c r="T85" i="1"/>
  <c r="N84" i="1"/>
  <c r="O84" i="1" s="1"/>
  <c r="W84" i="1" s="1"/>
  <c r="K83" i="1"/>
  <c r="U83" i="1"/>
  <c r="M83" i="1"/>
  <c r="R83" i="1"/>
  <c r="X83" i="1" s="1"/>
  <c r="G85" i="1"/>
  <c r="B85" i="1"/>
  <c r="L83" i="1" l="1"/>
  <c r="V83" i="1"/>
  <c r="Q83" i="1"/>
  <c r="P84" i="1"/>
  <c r="I85" i="1"/>
  <c r="E85" i="1"/>
  <c r="D85" i="1"/>
  <c r="F86" i="1"/>
  <c r="C85" i="1"/>
  <c r="H86" i="1" l="1"/>
  <c r="T86" i="1"/>
  <c r="N85" i="1"/>
  <c r="O85" i="1" s="1"/>
  <c r="W85" i="1" s="1"/>
  <c r="B86" i="1"/>
  <c r="G86" i="1"/>
  <c r="I86" i="1" l="1"/>
  <c r="J84" i="1"/>
  <c r="F87" i="1"/>
  <c r="C86" i="1"/>
  <c r="E86" i="1"/>
  <c r="D86" i="1"/>
  <c r="H87" i="1" l="1"/>
  <c r="T87" i="1"/>
  <c r="K84" i="1"/>
  <c r="M84" i="1" s="1"/>
  <c r="V84" i="1" s="1"/>
  <c r="U84" i="1"/>
  <c r="N86" i="1"/>
  <c r="O86" i="1" s="1"/>
  <c r="W86" i="1" s="1"/>
  <c r="R84" i="1"/>
  <c r="X84" i="1" s="1"/>
  <c r="J85" i="1"/>
  <c r="B87" i="1"/>
  <c r="G87" i="1"/>
  <c r="L84" i="1" l="1"/>
  <c r="K85" i="1"/>
  <c r="U85" i="1"/>
  <c r="Q84" i="1"/>
  <c r="P85" i="1"/>
  <c r="R85" i="1" s="1"/>
  <c r="X85" i="1" s="1"/>
  <c r="M85" i="1"/>
  <c r="I87" i="1"/>
  <c r="J86" i="1"/>
  <c r="E87" i="1"/>
  <c r="D87" i="1"/>
  <c r="F88" i="1"/>
  <c r="C87" i="1"/>
  <c r="H88" i="1" l="1"/>
  <c r="T88" i="1"/>
  <c r="K86" i="1"/>
  <c r="M86" i="1" s="1"/>
  <c r="V86" i="1" s="1"/>
  <c r="U86" i="1"/>
  <c r="L85" i="1"/>
  <c r="V85" i="1"/>
  <c r="N87" i="1"/>
  <c r="O87" i="1" s="1"/>
  <c r="W87" i="1" s="1"/>
  <c r="Q85" i="1"/>
  <c r="P86" i="1"/>
  <c r="R86" i="1" s="1"/>
  <c r="X86" i="1" s="1"/>
  <c r="G88" i="1"/>
  <c r="B88" i="1"/>
  <c r="Q86" i="1" l="1"/>
  <c r="P87" i="1"/>
  <c r="I88" i="1"/>
  <c r="E88" i="1"/>
  <c r="D88" i="1"/>
  <c r="F89" i="1"/>
  <c r="C88" i="1"/>
  <c r="H89" i="1" l="1"/>
  <c r="T89" i="1"/>
  <c r="N88" i="1"/>
  <c r="O88" i="1" s="1"/>
  <c r="W88" i="1" s="1"/>
  <c r="B89" i="1"/>
  <c r="G89" i="1"/>
  <c r="L86" i="1"/>
  <c r="I89" i="1" l="1"/>
  <c r="J87" i="1"/>
  <c r="D89" i="1"/>
  <c r="F90" i="1"/>
  <c r="C89" i="1"/>
  <c r="E89" i="1"/>
  <c r="H90" i="1" l="1"/>
  <c r="T90" i="1"/>
  <c r="K87" i="1"/>
  <c r="U87" i="1"/>
  <c r="N89" i="1"/>
  <c r="O89" i="1" s="1"/>
  <c r="W89" i="1" s="1"/>
  <c r="M87" i="1"/>
  <c r="V87" i="1" s="1"/>
  <c r="R87" i="1"/>
  <c r="X87" i="1" s="1"/>
  <c r="G90" i="1"/>
  <c r="B90" i="1"/>
  <c r="J88" i="1"/>
  <c r="K88" i="1" l="1"/>
  <c r="M88" i="1" s="1"/>
  <c r="V88" i="1" s="1"/>
  <c r="U88" i="1"/>
  <c r="Q87" i="1"/>
  <c r="P88" i="1"/>
  <c r="R88" i="1" s="1"/>
  <c r="X88" i="1" s="1"/>
  <c r="I90" i="1"/>
  <c r="E90" i="1"/>
  <c r="D90" i="1"/>
  <c r="F91" i="1"/>
  <c r="C90" i="1"/>
  <c r="J89" i="1"/>
  <c r="L87" i="1"/>
  <c r="H91" i="1" l="1"/>
  <c r="T91" i="1"/>
  <c r="N90" i="1"/>
  <c r="O90" i="1" s="1"/>
  <c r="W90" i="1" s="1"/>
  <c r="K89" i="1"/>
  <c r="U89" i="1"/>
  <c r="Q88" i="1"/>
  <c r="P89" i="1"/>
  <c r="R89" i="1" s="1"/>
  <c r="X89" i="1" s="1"/>
  <c r="M89" i="1"/>
  <c r="V89" i="1" s="1"/>
  <c r="B91" i="1"/>
  <c r="G91" i="1"/>
  <c r="Q89" i="1" l="1"/>
  <c r="P90" i="1"/>
  <c r="I91" i="1"/>
  <c r="L88" i="1"/>
  <c r="E91" i="1"/>
  <c r="D91" i="1"/>
  <c r="F92" i="1"/>
  <c r="C91" i="1"/>
  <c r="H92" i="1" l="1"/>
  <c r="T92" i="1"/>
  <c r="N91" i="1"/>
  <c r="O91" i="1" s="1"/>
  <c r="W91" i="1" s="1"/>
  <c r="L89" i="1"/>
  <c r="B92" i="1"/>
  <c r="G92" i="1"/>
  <c r="I92" i="1" l="1"/>
  <c r="E92" i="1"/>
  <c r="D92" i="1"/>
  <c r="F93" i="1"/>
  <c r="C92" i="1"/>
  <c r="J90" i="1"/>
  <c r="U90" i="1" s="1"/>
  <c r="H93" i="1" l="1"/>
  <c r="T93" i="1"/>
  <c r="N92" i="1"/>
  <c r="O92" i="1" s="1"/>
  <c r="W92" i="1" s="1"/>
  <c r="K90" i="1"/>
  <c r="R90" i="1" s="1"/>
  <c r="X90" i="1" s="1"/>
  <c r="J91" i="1"/>
  <c r="G93" i="1"/>
  <c r="B93" i="1"/>
  <c r="K91" i="1" l="1"/>
  <c r="U91" i="1"/>
  <c r="Q90" i="1"/>
  <c r="P91" i="1"/>
  <c r="R91" i="1" s="1"/>
  <c r="X91" i="1" s="1"/>
  <c r="M90" i="1"/>
  <c r="I93" i="1"/>
  <c r="E93" i="1"/>
  <c r="D93" i="1"/>
  <c r="F94" i="1"/>
  <c r="C93" i="1"/>
  <c r="H94" i="1" l="1"/>
  <c r="T94" i="1"/>
  <c r="M91" i="1"/>
  <c r="V90" i="1"/>
  <c r="N93" i="1"/>
  <c r="O93" i="1" s="1"/>
  <c r="W93" i="1" s="1"/>
  <c r="Q91" i="1"/>
  <c r="P92" i="1"/>
  <c r="L90" i="1"/>
  <c r="B94" i="1"/>
  <c r="G94" i="1"/>
  <c r="L91" i="1" l="1"/>
  <c r="V91" i="1"/>
  <c r="I94" i="1"/>
  <c r="F95" i="1"/>
  <c r="C94" i="1"/>
  <c r="E94" i="1"/>
  <c r="D94" i="1"/>
  <c r="J92" i="1"/>
  <c r="H95" i="1" l="1"/>
  <c r="T95" i="1"/>
  <c r="N94" i="1"/>
  <c r="O94" i="1" s="1"/>
  <c r="W94" i="1" s="1"/>
  <c r="K92" i="1"/>
  <c r="M92" i="1" s="1"/>
  <c r="V92" i="1" s="1"/>
  <c r="U92" i="1"/>
  <c r="R92" i="1"/>
  <c r="X92" i="1" s="1"/>
  <c r="B95" i="1"/>
  <c r="G95" i="1"/>
  <c r="J93" i="1"/>
  <c r="K93" i="1" l="1"/>
  <c r="U93" i="1"/>
  <c r="Q92" i="1"/>
  <c r="P93" i="1"/>
  <c r="M93" i="1"/>
  <c r="V93" i="1" s="1"/>
  <c r="R93" i="1"/>
  <c r="X93" i="1" s="1"/>
  <c r="I95" i="1"/>
  <c r="J94" i="1"/>
  <c r="E95" i="1"/>
  <c r="D95" i="1"/>
  <c r="F96" i="1"/>
  <c r="C95" i="1"/>
  <c r="L92" i="1"/>
  <c r="H96" i="1" l="1"/>
  <c r="T96" i="1"/>
  <c r="K94" i="1"/>
  <c r="U94" i="1"/>
  <c r="N95" i="1"/>
  <c r="O95" i="1" s="1"/>
  <c r="W95" i="1" s="1"/>
  <c r="Q93" i="1"/>
  <c r="P94" i="1"/>
  <c r="R94" i="1" s="1"/>
  <c r="X94" i="1" s="1"/>
  <c r="M94" i="1"/>
  <c r="V94" i="1" s="1"/>
  <c r="L93" i="1"/>
  <c r="G96" i="1"/>
  <c r="B96" i="1"/>
  <c r="Q94" i="1" l="1"/>
  <c r="P95" i="1"/>
  <c r="I96" i="1"/>
  <c r="E96" i="1"/>
  <c r="D96" i="1"/>
  <c r="F97" i="1"/>
  <c r="C96" i="1"/>
  <c r="H97" i="1" l="1"/>
  <c r="T97" i="1"/>
  <c r="N96" i="1"/>
  <c r="O96" i="1" s="1"/>
  <c r="W96" i="1" s="1"/>
  <c r="L94" i="1"/>
  <c r="B97" i="1"/>
  <c r="G97" i="1"/>
  <c r="I97" i="1" l="1"/>
  <c r="D97" i="1"/>
  <c r="F98" i="1"/>
  <c r="C97" i="1"/>
  <c r="E97" i="1"/>
  <c r="J95" i="1"/>
  <c r="H98" i="1" l="1"/>
  <c r="T98" i="1"/>
  <c r="K95" i="1"/>
  <c r="U95" i="1"/>
  <c r="N97" i="1"/>
  <c r="O97" i="1" s="1"/>
  <c r="W97" i="1" s="1"/>
  <c r="M95" i="1"/>
  <c r="V95" i="1" s="1"/>
  <c r="R95" i="1"/>
  <c r="X95" i="1" s="1"/>
  <c r="J96" i="1"/>
  <c r="U96" i="1" s="1"/>
  <c r="G98" i="1"/>
  <c r="B98" i="1"/>
  <c r="L95" i="1" l="1"/>
  <c r="Q95" i="1"/>
  <c r="P96" i="1"/>
  <c r="K96" i="1"/>
  <c r="I98" i="1"/>
  <c r="J97" i="1"/>
  <c r="E98" i="1"/>
  <c r="D98" i="1"/>
  <c r="F99" i="1"/>
  <c r="C98" i="1"/>
  <c r="H99" i="1" l="1"/>
  <c r="T99" i="1"/>
  <c r="K97" i="1"/>
  <c r="U97" i="1"/>
  <c r="N98" i="1"/>
  <c r="O98" i="1" s="1"/>
  <c r="W98" i="1" s="1"/>
  <c r="R96" i="1"/>
  <c r="X96" i="1" s="1"/>
  <c r="M96" i="1"/>
  <c r="B99" i="1"/>
  <c r="G99" i="1"/>
  <c r="M97" i="1" l="1"/>
  <c r="V97" i="1" s="1"/>
  <c r="V96" i="1"/>
  <c r="Q96" i="1"/>
  <c r="P97" i="1"/>
  <c r="R97" i="1" s="1"/>
  <c r="X97" i="1" s="1"/>
  <c r="L96" i="1"/>
  <c r="I99" i="1"/>
  <c r="L97" i="1"/>
  <c r="E99" i="1"/>
  <c r="D99" i="1"/>
  <c r="F100" i="1"/>
  <c r="C99" i="1"/>
  <c r="H100" i="1" l="1"/>
  <c r="T100" i="1"/>
  <c r="N99" i="1"/>
  <c r="O99" i="1" s="1"/>
  <c r="W99" i="1" s="1"/>
  <c r="Q97" i="1"/>
  <c r="P98" i="1"/>
  <c r="B100" i="1"/>
  <c r="G100" i="1"/>
  <c r="I100" i="1" l="1"/>
  <c r="J98" i="1"/>
  <c r="E100" i="1"/>
  <c r="D100" i="1"/>
  <c r="F101" i="1"/>
  <c r="C100" i="1"/>
  <c r="H101" i="1" l="1"/>
  <c r="T101" i="1"/>
  <c r="N100" i="1"/>
  <c r="O100" i="1" s="1"/>
  <c r="W100" i="1" s="1"/>
  <c r="K98" i="1"/>
  <c r="U98" i="1"/>
  <c r="M98" i="1"/>
  <c r="V98" i="1" s="1"/>
  <c r="R98" i="1"/>
  <c r="X98" i="1" s="1"/>
  <c r="J99" i="1"/>
  <c r="G101" i="1"/>
  <c r="B101" i="1"/>
  <c r="L98" i="1" l="1"/>
  <c r="K99" i="1"/>
  <c r="M99" i="1" s="1"/>
  <c r="U99" i="1"/>
  <c r="Q98" i="1"/>
  <c r="P99" i="1"/>
  <c r="R99" i="1" s="1"/>
  <c r="X99" i="1" s="1"/>
  <c r="I101" i="1"/>
  <c r="E101" i="1"/>
  <c r="D101" i="1"/>
  <c r="F102" i="1"/>
  <c r="C101" i="1"/>
  <c r="H102" i="1" l="1"/>
  <c r="T102" i="1"/>
  <c r="N101" i="1"/>
  <c r="O101" i="1" s="1"/>
  <c r="W101" i="1" s="1"/>
  <c r="L99" i="1"/>
  <c r="V99" i="1"/>
  <c r="Q99" i="1"/>
  <c r="P100" i="1"/>
  <c r="B102" i="1"/>
  <c r="G102" i="1"/>
  <c r="J100" i="1"/>
  <c r="K100" i="1" l="1"/>
  <c r="M100" i="1" s="1"/>
  <c r="V100" i="1" s="1"/>
  <c r="U100" i="1"/>
  <c r="R100" i="1"/>
  <c r="X100" i="1" s="1"/>
  <c r="I102" i="1"/>
  <c r="J101" i="1"/>
  <c r="F103" i="1"/>
  <c r="C102" i="1"/>
  <c r="E102" i="1"/>
  <c r="D102" i="1"/>
  <c r="H103" i="1" l="1"/>
  <c r="T103" i="1"/>
  <c r="K101" i="1"/>
  <c r="U101" i="1"/>
  <c r="N102" i="1"/>
  <c r="O102" i="1" s="1"/>
  <c r="W102" i="1" s="1"/>
  <c r="Q100" i="1"/>
  <c r="P101" i="1"/>
  <c r="R101" i="1" s="1"/>
  <c r="X101" i="1" s="1"/>
  <c r="M101" i="1"/>
  <c r="V101" i="1" s="1"/>
  <c r="L100" i="1"/>
  <c r="B103" i="1"/>
  <c r="G103" i="1"/>
  <c r="Q101" i="1" l="1"/>
  <c r="P102" i="1"/>
  <c r="I103" i="1"/>
  <c r="J102" i="1"/>
  <c r="E103" i="1"/>
  <c r="D103" i="1"/>
  <c r="F104" i="1"/>
  <c r="C103" i="1"/>
  <c r="H104" i="1" l="1"/>
  <c r="T104" i="1"/>
  <c r="N103" i="1"/>
  <c r="O103" i="1" s="1"/>
  <c r="W103" i="1" s="1"/>
  <c r="K102" i="1"/>
  <c r="M102" i="1" s="1"/>
  <c r="V102" i="1" s="1"/>
  <c r="U102" i="1"/>
  <c r="R102" i="1"/>
  <c r="X102" i="1" s="1"/>
  <c r="G104" i="1"/>
  <c r="B104" i="1"/>
  <c r="L101" i="1"/>
  <c r="Q102" i="1" l="1"/>
  <c r="P103" i="1"/>
  <c r="I104" i="1"/>
  <c r="L102" i="1"/>
  <c r="E104" i="1"/>
  <c r="D104" i="1"/>
  <c r="F105" i="1"/>
  <c r="C104" i="1"/>
  <c r="H105" i="1" l="1"/>
  <c r="T105" i="1"/>
  <c r="N104" i="1"/>
  <c r="O104" i="1" s="1"/>
  <c r="W104" i="1" s="1"/>
  <c r="B105" i="1"/>
  <c r="G105" i="1"/>
  <c r="I105" i="1" l="1"/>
  <c r="J103" i="1"/>
  <c r="D105" i="1"/>
  <c r="F106" i="1"/>
  <c r="C105" i="1"/>
  <c r="E105" i="1"/>
  <c r="H106" i="1" l="1"/>
  <c r="T106" i="1"/>
  <c r="N105" i="1"/>
  <c r="O105" i="1" s="1"/>
  <c r="W105" i="1" s="1"/>
  <c r="K103" i="1"/>
  <c r="M103" i="1" s="1"/>
  <c r="V103" i="1" s="1"/>
  <c r="U103" i="1"/>
  <c r="R103" i="1"/>
  <c r="X103" i="1" s="1"/>
  <c r="J104" i="1"/>
  <c r="G106" i="1"/>
  <c r="B106" i="1"/>
  <c r="K104" i="1" l="1"/>
  <c r="M104" i="1" s="1"/>
  <c r="V104" i="1" s="1"/>
  <c r="U104" i="1"/>
  <c r="Q103" i="1"/>
  <c r="P104" i="1"/>
  <c r="R104" i="1" s="1"/>
  <c r="X104" i="1" s="1"/>
  <c r="I106" i="1"/>
  <c r="L103" i="1"/>
  <c r="J105" i="1"/>
  <c r="E106" i="1"/>
  <c r="D106" i="1"/>
  <c r="F107" i="1"/>
  <c r="C106" i="1"/>
  <c r="H107" i="1" l="1"/>
  <c r="T107" i="1"/>
  <c r="N106" i="1"/>
  <c r="O106" i="1" s="1"/>
  <c r="W106" i="1" s="1"/>
  <c r="K105" i="1"/>
  <c r="U105" i="1"/>
  <c r="Q104" i="1"/>
  <c r="P105" i="1"/>
  <c r="R105" i="1" s="1"/>
  <c r="X105" i="1" s="1"/>
  <c r="M105" i="1"/>
  <c r="V105" i="1" s="1"/>
  <c r="B107" i="1"/>
  <c r="G107" i="1"/>
  <c r="Q105" i="1" l="1"/>
  <c r="P106" i="1"/>
  <c r="I107" i="1"/>
  <c r="E107" i="1"/>
  <c r="D107" i="1"/>
  <c r="F108" i="1"/>
  <c r="C107" i="1"/>
  <c r="L104" i="1"/>
  <c r="H108" i="1" l="1"/>
  <c r="T108" i="1"/>
  <c r="N107" i="1"/>
  <c r="O107" i="1" s="1"/>
  <c r="W107" i="1" s="1"/>
  <c r="B108" i="1"/>
  <c r="G108" i="1"/>
  <c r="I108" i="1" l="1"/>
  <c r="E108" i="1"/>
  <c r="D108" i="1"/>
  <c r="F109" i="1"/>
  <c r="C108" i="1"/>
  <c r="L105" i="1"/>
  <c r="J106" i="1"/>
  <c r="H109" i="1" l="1"/>
  <c r="T109" i="1"/>
  <c r="K106" i="1"/>
  <c r="U106" i="1"/>
  <c r="N108" i="1"/>
  <c r="O108" i="1" s="1"/>
  <c r="W108" i="1" s="1"/>
  <c r="M106" i="1"/>
  <c r="V106" i="1" s="1"/>
  <c r="R106" i="1"/>
  <c r="X106" i="1" s="1"/>
  <c r="J107" i="1"/>
  <c r="G109" i="1"/>
  <c r="B109" i="1"/>
  <c r="L106" i="1" l="1"/>
  <c r="K107" i="1"/>
  <c r="U107" i="1"/>
  <c r="Q106" i="1"/>
  <c r="P107" i="1"/>
  <c r="M107" i="1"/>
  <c r="V107" i="1" s="1"/>
  <c r="R107" i="1"/>
  <c r="X107" i="1" s="1"/>
  <c r="I109" i="1"/>
  <c r="E109" i="1"/>
  <c r="D109" i="1"/>
  <c r="F110" i="1"/>
  <c r="C109" i="1"/>
  <c r="H110" i="1" l="1"/>
  <c r="T110" i="1"/>
  <c r="N109" i="1"/>
  <c r="O109" i="1" s="1"/>
  <c r="W109" i="1" s="1"/>
  <c r="Q107" i="1"/>
  <c r="P108" i="1"/>
  <c r="B110" i="1"/>
  <c r="G110" i="1"/>
  <c r="L107" i="1"/>
  <c r="I110" i="1" l="1"/>
  <c r="J108" i="1"/>
  <c r="F111" i="1"/>
  <c r="C110" i="1"/>
  <c r="E110" i="1"/>
  <c r="D110" i="1"/>
  <c r="H111" i="1" l="1"/>
  <c r="T111" i="1"/>
  <c r="N110" i="1"/>
  <c r="O110" i="1" s="1"/>
  <c r="W110" i="1" s="1"/>
  <c r="K108" i="1"/>
  <c r="M108" i="1" s="1"/>
  <c r="V108" i="1" s="1"/>
  <c r="U108" i="1"/>
  <c r="R108" i="1"/>
  <c r="X108" i="1" s="1"/>
  <c r="B111" i="1"/>
  <c r="G111" i="1"/>
  <c r="J109" i="1"/>
  <c r="K109" i="1" l="1"/>
  <c r="U109" i="1"/>
  <c r="Q108" i="1"/>
  <c r="P109" i="1"/>
  <c r="R109" i="1" s="1"/>
  <c r="X109" i="1" s="1"/>
  <c r="M109" i="1"/>
  <c r="V109" i="1" s="1"/>
  <c r="I111" i="1"/>
  <c r="J110" i="1"/>
  <c r="E111" i="1"/>
  <c r="D111" i="1"/>
  <c r="F112" i="1"/>
  <c r="C111" i="1"/>
  <c r="L108" i="1"/>
  <c r="H112" i="1" l="1"/>
  <c r="T112" i="1"/>
  <c r="K110" i="1"/>
  <c r="U110" i="1"/>
  <c r="N111" i="1"/>
  <c r="O111" i="1" s="1"/>
  <c r="W111" i="1" s="1"/>
  <c r="Q109" i="1"/>
  <c r="P110" i="1"/>
  <c r="R110" i="1" s="1"/>
  <c r="X110" i="1" s="1"/>
  <c r="M110" i="1"/>
  <c r="V110" i="1" s="1"/>
  <c r="G112" i="1"/>
  <c r="B112" i="1"/>
  <c r="Q110" i="1" l="1"/>
  <c r="P111" i="1"/>
  <c r="I112" i="1"/>
  <c r="L109" i="1"/>
  <c r="E112" i="1"/>
  <c r="D112" i="1"/>
  <c r="F113" i="1"/>
  <c r="C112" i="1"/>
  <c r="H113" i="1" l="1"/>
  <c r="T113" i="1"/>
  <c r="N112" i="1"/>
  <c r="O112" i="1" s="1"/>
  <c r="W112" i="1" s="1"/>
  <c r="L110" i="1"/>
  <c r="B113" i="1"/>
  <c r="G113" i="1"/>
  <c r="I113" i="1" l="1"/>
  <c r="J111" i="1"/>
  <c r="D113" i="1"/>
  <c r="F114" i="1"/>
  <c r="C113" i="1"/>
  <c r="E113" i="1"/>
  <c r="H114" i="1" l="1"/>
  <c r="T114" i="1"/>
  <c r="N113" i="1"/>
  <c r="O113" i="1" s="1"/>
  <c r="W113" i="1" s="1"/>
  <c r="K111" i="1"/>
  <c r="U111" i="1"/>
  <c r="M111" i="1"/>
  <c r="V111" i="1" s="1"/>
  <c r="R111" i="1"/>
  <c r="X111" i="1" s="1"/>
  <c r="G114" i="1"/>
  <c r="B114" i="1"/>
  <c r="J112" i="1"/>
  <c r="K112" i="1" l="1"/>
  <c r="U112" i="1"/>
  <c r="Q111" i="1"/>
  <c r="P112" i="1"/>
  <c r="R112" i="1" s="1"/>
  <c r="X112" i="1" s="1"/>
  <c r="M112" i="1"/>
  <c r="V112" i="1" s="1"/>
  <c r="I114" i="1"/>
  <c r="L111" i="1"/>
  <c r="E114" i="1"/>
  <c r="D114" i="1"/>
  <c r="F115" i="1"/>
  <c r="C114" i="1"/>
  <c r="H115" i="1" l="1"/>
  <c r="T115" i="1"/>
  <c r="N114" i="1"/>
  <c r="O114" i="1" s="1"/>
  <c r="W114" i="1" s="1"/>
  <c r="Q112" i="1"/>
  <c r="P113" i="1"/>
  <c r="L112" i="1"/>
  <c r="J113" i="1"/>
  <c r="B115" i="1"/>
  <c r="G115" i="1"/>
  <c r="K113" i="1" l="1"/>
  <c r="U113" i="1"/>
  <c r="M113" i="1"/>
  <c r="V113" i="1" s="1"/>
  <c r="R113" i="1"/>
  <c r="X113" i="1" s="1"/>
  <c r="I115" i="1"/>
  <c r="E115" i="1"/>
  <c r="D115" i="1"/>
  <c r="F116" i="1"/>
  <c r="C115" i="1"/>
  <c r="H116" i="1" l="1"/>
  <c r="T116" i="1"/>
  <c r="N115" i="1"/>
  <c r="O115" i="1" s="1"/>
  <c r="W115" i="1" s="1"/>
  <c r="Q113" i="1"/>
  <c r="P114" i="1"/>
  <c r="L113" i="1"/>
  <c r="B116" i="1"/>
  <c r="G116" i="1"/>
  <c r="I116" i="1" l="1"/>
  <c r="E116" i="1"/>
  <c r="D116" i="1"/>
  <c r="F117" i="1"/>
  <c r="C116" i="1"/>
  <c r="J114" i="1"/>
  <c r="U114" i="1" s="1"/>
  <c r="H117" i="1" l="1"/>
  <c r="T117" i="1"/>
  <c r="N116" i="1"/>
  <c r="O116" i="1" s="1"/>
  <c r="W116" i="1" s="1"/>
  <c r="K114" i="1"/>
  <c r="R114" i="1" s="1"/>
  <c r="X114" i="1" s="1"/>
  <c r="G117" i="1"/>
  <c r="B117" i="1"/>
  <c r="J115" i="1"/>
  <c r="K115" i="1" l="1"/>
  <c r="U115" i="1"/>
  <c r="Q114" i="1"/>
  <c r="P115" i="1"/>
  <c r="R115" i="1" s="1"/>
  <c r="X115" i="1" s="1"/>
  <c r="M114" i="1"/>
  <c r="I117" i="1"/>
  <c r="E117" i="1"/>
  <c r="D117" i="1"/>
  <c r="F118" i="1"/>
  <c r="C117" i="1"/>
  <c r="J116" i="1"/>
  <c r="H118" i="1" l="1"/>
  <c r="T118" i="1"/>
  <c r="M115" i="1"/>
  <c r="V115" i="1" s="1"/>
  <c r="V114" i="1"/>
  <c r="K116" i="1"/>
  <c r="M116" i="1" s="1"/>
  <c r="V116" i="1" s="1"/>
  <c r="U116" i="1"/>
  <c r="N117" i="1"/>
  <c r="O117" i="1" s="1"/>
  <c r="W117" i="1" s="1"/>
  <c r="Q115" i="1"/>
  <c r="P116" i="1"/>
  <c r="R116" i="1" s="1"/>
  <c r="X116" i="1" s="1"/>
  <c r="L114" i="1"/>
  <c r="B118" i="1"/>
  <c r="G118" i="1"/>
  <c r="L115" i="1" l="1"/>
  <c r="Q116" i="1"/>
  <c r="P117" i="1"/>
  <c r="I118" i="1"/>
  <c r="F119" i="1"/>
  <c r="C118" i="1"/>
  <c r="E118" i="1"/>
  <c r="D118" i="1"/>
  <c r="H119" i="1" l="1"/>
  <c r="T119" i="1"/>
  <c r="N118" i="1"/>
  <c r="O118" i="1" s="1"/>
  <c r="W118" i="1" s="1"/>
  <c r="B119" i="1"/>
  <c r="G119" i="1"/>
  <c r="L116" i="1"/>
  <c r="I119" i="1" l="1"/>
  <c r="J117" i="1"/>
  <c r="E119" i="1"/>
  <c r="D119" i="1"/>
  <c r="F120" i="1"/>
  <c r="C119" i="1"/>
  <c r="H120" i="1" l="1"/>
  <c r="T120" i="1"/>
  <c r="N119" i="1"/>
  <c r="O119" i="1" s="1"/>
  <c r="W119" i="1" s="1"/>
  <c r="K117" i="1"/>
  <c r="U117" i="1"/>
  <c r="M117" i="1"/>
  <c r="V117" i="1" s="1"/>
  <c r="R117" i="1"/>
  <c r="X117" i="1" s="1"/>
  <c r="J118" i="1"/>
  <c r="G120" i="1"/>
  <c r="B120" i="1"/>
  <c r="K118" i="1" l="1"/>
  <c r="U118" i="1"/>
  <c r="Q117" i="1"/>
  <c r="P118" i="1"/>
  <c r="R118" i="1" s="1"/>
  <c r="X118" i="1" s="1"/>
  <c r="M118" i="1"/>
  <c r="V118" i="1" s="1"/>
  <c r="I120" i="1"/>
  <c r="E120" i="1"/>
  <c r="D120" i="1"/>
  <c r="F121" i="1"/>
  <c r="C120" i="1"/>
  <c r="L117" i="1"/>
  <c r="H121" i="1" l="1"/>
  <c r="T121" i="1"/>
  <c r="N120" i="1"/>
  <c r="O120" i="1" s="1"/>
  <c r="W120" i="1" s="1"/>
  <c r="Q118" i="1"/>
  <c r="P119" i="1"/>
  <c r="L118" i="1"/>
  <c r="B121" i="1"/>
  <c r="G121" i="1"/>
  <c r="I121" i="1" l="1"/>
  <c r="D121" i="1"/>
  <c r="F122" i="1"/>
  <c r="C121" i="1"/>
  <c r="E121" i="1"/>
  <c r="J119" i="1"/>
  <c r="H122" i="1" l="1"/>
  <c r="T122" i="1"/>
  <c r="N121" i="1"/>
  <c r="O121" i="1" s="1"/>
  <c r="W121" i="1" s="1"/>
  <c r="K119" i="1"/>
  <c r="M119" i="1" s="1"/>
  <c r="V119" i="1" s="1"/>
  <c r="U119" i="1"/>
  <c r="R119" i="1"/>
  <c r="X119" i="1" s="1"/>
  <c r="G122" i="1"/>
  <c r="B122" i="1"/>
  <c r="J120" i="1"/>
  <c r="K120" i="1" l="1"/>
  <c r="U120" i="1"/>
  <c r="Q119" i="1"/>
  <c r="P120" i="1"/>
  <c r="M120" i="1"/>
  <c r="V120" i="1" s="1"/>
  <c r="R120" i="1"/>
  <c r="X120" i="1" s="1"/>
  <c r="I122" i="1"/>
  <c r="J121" i="1"/>
  <c r="L119" i="1"/>
  <c r="E122" i="1"/>
  <c r="D122" i="1"/>
  <c r="F123" i="1"/>
  <c r="C122" i="1"/>
  <c r="H123" i="1" l="1"/>
  <c r="T123" i="1"/>
  <c r="K121" i="1"/>
  <c r="U121" i="1"/>
  <c r="N122" i="1"/>
  <c r="O122" i="1" s="1"/>
  <c r="W122" i="1" s="1"/>
  <c r="Q120" i="1"/>
  <c r="P121" i="1"/>
  <c r="R121" i="1" s="1"/>
  <c r="X121" i="1" s="1"/>
  <c r="M121" i="1"/>
  <c r="V121" i="1" s="1"/>
  <c r="B123" i="1"/>
  <c r="G123" i="1"/>
  <c r="Q121" i="1" l="1"/>
  <c r="P122" i="1"/>
  <c r="I123" i="1"/>
  <c r="E123" i="1"/>
  <c r="D123" i="1"/>
  <c r="F124" i="1"/>
  <c r="C123" i="1"/>
  <c r="L120" i="1"/>
  <c r="H124" i="1" l="1"/>
  <c r="T124" i="1"/>
  <c r="N123" i="1"/>
  <c r="O123" i="1" s="1"/>
  <c r="W123" i="1" s="1"/>
  <c r="L121" i="1"/>
  <c r="B124" i="1"/>
  <c r="G124" i="1"/>
  <c r="I124" i="1" l="1"/>
  <c r="J122" i="1"/>
  <c r="E124" i="1"/>
  <c r="D124" i="1"/>
  <c r="F125" i="1"/>
  <c r="C124" i="1"/>
  <c r="H125" i="1" l="1"/>
  <c r="T125" i="1"/>
  <c r="N124" i="1"/>
  <c r="O124" i="1" s="1"/>
  <c r="W124" i="1" s="1"/>
  <c r="K122" i="1"/>
  <c r="U122" i="1"/>
  <c r="M122" i="1"/>
  <c r="V122" i="1" s="1"/>
  <c r="R122" i="1"/>
  <c r="X122" i="1" s="1"/>
  <c r="J123" i="1"/>
  <c r="G125" i="1"/>
  <c r="B125" i="1"/>
  <c r="L122" i="1" l="1"/>
  <c r="K123" i="1"/>
  <c r="U123" i="1"/>
  <c r="Q122" i="1"/>
  <c r="P123" i="1"/>
  <c r="M123" i="1"/>
  <c r="V123" i="1" s="1"/>
  <c r="R123" i="1"/>
  <c r="X123" i="1" s="1"/>
  <c r="I125" i="1"/>
  <c r="E125" i="1"/>
  <c r="D125" i="1"/>
  <c r="F126" i="1"/>
  <c r="C125" i="1"/>
  <c r="H126" i="1" l="1"/>
  <c r="T126" i="1"/>
  <c r="L123" i="1"/>
  <c r="N125" i="1"/>
  <c r="O125" i="1" s="1"/>
  <c r="W125" i="1" s="1"/>
  <c r="Q123" i="1"/>
  <c r="P124" i="1"/>
  <c r="B126" i="1"/>
  <c r="G126" i="1"/>
  <c r="I126" i="1" l="1"/>
  <c r="J124" i="1"/>
  <c r="F127" i="1"/>
  <c r="C126" i="1"/>
  <c r="E126" i="1"/>
  <c r="D126" i="1"/>
  <c r="H127" i="1" l="1"/>
  <c r="T127" i="1"/>
  <c r="K124" i="1"/>
  <c r="M124" i="1" s="1"/>
  <c r="V124" i="1" s="1"/>
  <c r="U124" i="1"/>
  <c r="N126" i="1"/>
  <c r="O126" i="1" s="1"/>
  <c r="W126" i="1" s="1"/>
  <c r="R124" i="1"/>
  <c r="X124" i="1" s="1"/>
  <c r="B127" i="1"/>
  <c r="G127" i="1"/>
  <c r="J125" i="1"/>
  <c r="L124" i="1" l="1"/>
  <c r="K125" i="1"/>
  <c r="U125" i="1"/>
  <c r="Q124" i="1"/>
  <c r="P125" i="1"/>
  <c r="M125" i="1"/>
  <c r="V125" i="1" s="1"/>
  <c r="R125" i="1"/>
  <c r="X125" i="1" s="1"/>
  <c r="I127" i="1"/>
  <c r="E127" i="1"/>
  <c r="D127" i="1"/>
  <c r="F128" i="1"/>
  <c r="C127" i="1"/>
  <c r="J126" i="1"/>
  <c r="H128" i="1" l="1"/>
  <c r="T128" i="1"/>
  <c r="L125" i="1"/>
  <c r="K126" i="1"/>
  <c r="M126" i="1" s="1"/>
  <c r="V126" i="1" s="1"/>
  <c r="U126" i="1"/>
  <c r="N127" i="1"/>
  <c r="O127" i="1" s="1"/>
  <c r="W127" i="1" s="1"/>
  <c r="Q125" i="1"/>
  <c r="P126" i="1"/>
  <c r="R126" i="1" s="1"/>
  <c r="X126" i="1" s="1"/>
  <c r="G128" i="1"/>
  <c r="B128" i="1"/>
  <c r="Q126" i="1" l="1"/>
  <c r="P127" i="1"/>
  <c r="I128" i="1"/>
  <c r="E128" i="1"/>
  <c r="D128" i="1"/>
  <c r="F129" i="1"/>
  <c r="C128" i="1"/>
  <c r="L126" i="1"/>
  <c r="H129" i="1" l="1"/>
  <c r="T129" i="1"/>
  <c r="N128" i="1"/>
  <c r="O128" i="1" s="1"/>
  <c r="W128" i="1" s="1"/>
  <c r="B129" i="1"/>
  <c r="G129" i="1"/>
  <c r="I129" i="1" l="1"/>
  <c r="F130" i="1"/>
  <c r="D129" i="1"/>
  <c r="C129" i="1"/>
  <c r="E129" i="1"/>
  <c r="J127" i="1"/>
  <c r="H130" i="1" l="1"/>
  <c r="T130" i="1"/>
  <c r="N129" i="1"/>
  <c r="O129" i="1" s="1"/>
  <c r="W129" i="1" s="1"/>
  <c r="K127" i="1"/>
  <c r="U127" i="1"/>
  <c r="M127" i="1"/>
  <c r="V127" i="1" s="1"/>
  <c r="R127" i="1"/>
  <c r="X127" i="1" s="1"/>
  <c r="J128" i="1"/>
  <c r="G130" i="1"/>
  <c r="B130" i="1"/>
  <c r="K128" i="1" l="1"/>
  <c r="M128" i="1" s="1"/>
  <c r="V128" i="1" s="1"/>
  <c r="U128" i="1"/>
  <c r="Q127" i="1"/>
  <c r="P128" i="1"/>
  <c r="R128" i="1" s="1"/>
  <c r="X128" i="1" s="1"/>
  <c r="I130" i="1"/>
  <c r="E130" i="1"/>
  <c r="F131" i="1"/>
  <c r="C130" i="1"/>
  <c r="D130" i="1"/>
  <c r="J129" i="1"/>
  <c r="L127" i="1"/>
  <c r="H131" i="1" l="1"/>
  <c r="T131" i="1"/>
  <c r="N130" i="1"/>
  <c r="O130" i="1" s="1"/>
  <c r="W130" i="1" s="1"/>
  <c r="K129" i="1"/>
  <c r="M129" i="1" s="1"/>
  <c r="V129" i="1" s="1"/>
  <c r="U129" i="1"/>
  <c r="Q128" i="1"/>
  <c r="P129" i="1"/>
  <c r="R129" i="1" s="1"/>
  <c r="X129" i="1" s="1"/>
  <c r="L128" i="1"/>
  <c r="B131" i="1"/>
  <c r="G131" i="1"/>
  <c r="Q129" i="1" l="1"/>
  <c r="P130" i="1"/>
  <c r="I131" i="1"/>
  <c r="L129" i="1"/>
  <c r="E131" i="1"/>
  <c r="D131" i="1"/>
  <c r="C131" i="1"/>
  <c r="F132" i="1"/>
  <c r="J130" i="1"/>
  <c r="H132" i="1" l="1"/>
  <c r="T132" i="1"/>
  <c r="N131" i="1"/>
  <c r="O131" i="1" s="1"/>
  <c r="W131" i="1" s="1"/>
  <c r="K130" i="1"/>
  <c r="U130" i="1"/>
  <c r="M130" i="1"/>
  <c r="V130" i="1" s="1"/>
  <c r="R130" i="1"/>
  <c r="X130" i="1" s="1"/>
  <c r="G132" i="1"/>
  <c r="B132" i="1"/>
  <c r="Q130" i="1" l="1"/>
  <c r="P131" i="1"/>
  <c r="I132" i="1"/>
  <c r="E132" i="1"/>
  <c r="D132" i="1"/>
  <c r="F133" i="1"/>
  <c r="C132" i="1"/>
  <c r="L130" i="1"/>
  <c r="H133" i="1" l="1"/>
  <c r="T133" i="1"/>
  <c r="N132" i="1"/>
  <c r="O132" i="1" s="1"/>
  <c r="W132" i="1" s="1"/>
  <c r="J131" i="1"/>
  <c r="G133" i="1"/>
  <c r="B133" i="1"/>
  <c r="K131" i="1" l="1"/>
  <c r="M131" i="1" s="1"/>
  <c r="U131" i="1"/>
  <c r="R131" i="1"/>
  <c r="X131" i="1" s="1"/>
  <c r="I133" i="1"/>
  <c r="D133" i="1"/>
  <c r="F134" i="1"/>
  <c r="C133" i="1"/>
  <c r="E133" i="1"/>
  <c r="J132" i="1"/>
  <c r="H134" i="1" l="1"/>
  <c r="T134" i="1"/>
  <c r="L131" i="1"/>
  <c r="V131" i="1"/>
  <c r="K132" i="1"/>
  <c r="M132" i="1" s="1"/>
  <c r="V132" i="1" s="1"/>
  <c r="U132" i="1"/>
  <c r="N133" i="1"/>
  <c r="O133" i="1" s="1"/>
  <c r="W133" i="1" s="1"/>
  <c r="Q131" i="1"/>
  <c r="P132" i="1"/>
  <c r="R132" i="1" s="1"/>
  <c r="X132" i="1" s="1"/>
  <c r="J133" i="1"/>
  <c r="B134" i="1"/>
  <c r="G134" i="1"/>
  <c r="K133" i="1" l="1"/>
  <c r="M133" i="1" s="1"/>
  <c r="V133" i="1" s="1"/>
  <c r="U133" i="1"/>
  <c r="Q132" i="1"/>
  <c r="P133" i="1"/>
  <c r="R133" i="1" s="1"/>
  <c r="X133" i="1" s="1"/>
  <c r="I134" i="1"/>
  <c r="L132" i="1"/>
  <c r="F135" i="1"/>
  <c r="C134" i="1"/>
  <c r="E134" i="1"/>
  <c r="D134" i="1"/>
  <c r="H135" i="1" l="1"/>
  <c r="T135" i="1"/>
  <c r="N134" i="1"/>
  <c r="O134" i="1" s="1"/>
  <c r="W134" i="1" s="1"/>
  <c r="Q133" i="1"/>
  <c r="P134" i="1"/>
  <c r="L133" i="1"/>
  <c r="B135" i="1"/>
  <c r="G135" i="1"/>
  <c r="I135" i="1" l="1"/>
  <c r="E135" i="1"/>
  <c r="D135" i="1"/>
  <c r="F136" i="1"/>
  <c r="C135" i="1"/>
  <c r="H136" i="1" l="1"/>
  <c r="T136" i="1"/>
  <c r="N135" i="1"/>
  <c r="O135" i="1" s="1"/>
  <c r="W135" i="1" s="1"/>
  <c r="G136" i="1"/>
  <c r="B136" i="1"/>
  <c r="J134" i="1"/>
  <c r="K134" i="1" l="1"/>
  <c r="M134" i="1" s="1"/>
  <c r="V134" i="1" s="1"/>
  <c r="U134" i="1"/>
  <c r="R134" i="1"/>
  <c r="X134" i="1" s="1"/>
  <c r="I136" i="1"/>
  <c r="E136" i="1"/>
  <c r="D136" i="1"/>
  <c r="F137" i="1"/>
  <c r="C136" i="1"/>
  <c r="H137" i="1" l="1"/>
  <c r="T137" i="1"/>
  <c r="N136" i="1"/>
  <c r="O136" i="1" s="1"/>
  <c r="W136" i="1" s="1"/>
  <c r="Q134" i="1"/>
  <c r="P135" i="1"/>
  <c r="L134" i="1"/>
  <c r="B137" i="1"/>
  <c r="G137" i="1"/>
  <c r="I137" i="1" l="1"/>
  <c r="D137" i="1"/>
  <c r="F138" i="1"/>
  <c r="C137" i="1"/>
  <c r="E137" i="1"/>
  <c r="J135" i="1"/>
  <c r="H138" i="1" l="1"/>
  <c r="T138" i="1"/>
  <c r="N137" i="1"/>
  <c r="O137" i="1" s="1"/>
  <c r="W137" i="1" s="1"/>
  <c r="K135" i="1"/>
  <c r="M135" i="1" s="1"/>
  <c r="V135" i="1" s="1"/>
  <c r="U135" i="1"/>
  <c r="R135" i="1"/>
  <c r="X135" i="1" s="1"/>
  <c r="G138" i="1"/>
  <c r="B138" i="1"/>
  <c r="J136" i="1"/>
  <c r="L135" i="1" l="1"/>
  <c r="K136" i="1"/>
  <c r="M136" i="1" s="1"/>
  <c r="V136" i="1" s="1"/>
  <c r="U136" i="1"/>
  <c r="Q135" i="1"/>
  <c r="P136" i="1"/>
  <c r="R136" i="1" s="1"/>
  <c r="X136" i="1" s="1"/>
  <c r="I138" i="1"/>
  <c r="E138" i="1"/>
  <c r="F139" i="1"/>
  <c r="C138" i="1"/>
  <c r="D138" i="1"/>
  <c r="H139" i="1" l="1"/>
  <c r="T139" i="1"/>
  <c r="L136" i="1"/>
  <c r="N138" i="1"/>
  <c r="O138" i="1" s="1"/>
  <c r="W138" i="1" s="1"/>
  <c r="Q136" i="1"/>
  <c r="P137" i="1"/>
  <c r="B139" i="1"/>
  <c r="G139" i="1"/>
  <c r="J137" i="1"/>
  <c r="K137" i="1" l="1"/>
  <c r="U137" i="1"/>
  <c r="M137" i="1"/>
  <c r="R137" i="1"/>
  <c r="X137" i="1" s="1"/>
  <c r="I139" i="1"/>
  <c r="E139" i="1"/>
  <c r="D139" i="1"/>
  <c r="F140" i="1"/>
  <c r="C139" i="1"/>
  <c r="J138" i="1"/>
  <c r="H140" i="1" l="1"/>
  <c r="T140" i="1"/>
  <c r="L137" i="1"/>
  <c r="V137" i="1"/>
  <c r="N139" i="1"/>
  <c r="O139" i="1" s="1"/>
  <c r="W139" i="1" s="1"/>
  <c r="K138" i="1"/>
  <c r="M138" i="1" s="1"/>
  <c r="V138" i="1" s="1"/>
  <c r="U138" i="1"/>
  <c r="Q137" i="1"/>
  <c r="P138" i="1"/>
  <c r="R138" i="1" s="1"/>
  <c r="X138" i="1" s="1"/>
  <c r="J139" i="1"/>
  <c r="G140" i="1"/>
  <c r="B140" i="1"/>
  <c r="K139" i="1" l="1"/>
  <c r="M139" i="1" s="1"/>
  <c r="V139" i="1" s="1"/>
  <c r="U139" i="1"/>
  <c r="Q138" i="1"/>
  <c r="P139" i="1"/>
  <c r="R139" i="1" s="1"/>
  <c r="X139" i="1" s="1"/>
  <c r="I140" i="1"/>
  <c r="L138" i="1"/>
  <c r="E140" i="1"/>
  <c r="D140" i="1"/>
  <c r="F141" i="1"/>
  <c r="C140" i="1"/>
  <c r="H141" i="1" l="1"/>
  <c r="T141" i="1"/>
  <c r="N140" i="1"/>
  <c r="O140" i="1" s="1"/>
  <c r="W140" i="1" s="1"/>
  <c r="Q139" i="1"/>
  <c r="P140" i="1"/>
  <c r="G141" i="1"/>
  <c r="B141" i="1"/>
  <c r="I141" i="1" l="1"/>
  <c r="D141" i="1"/>
  <c r="F142" i="1"/>
  <c r="C141" i="1"/>
  <c r="E141" i="1"/>
  <c r="L139" i="1"/>
  <c r="H142" i="1" l="1"/>
  <c r="T142" i="1"/>
  <c r="N141" i="1"/>
  <c r="O141" i="1" s="1"/>
  <c r="W141" i="1" s="1"/>
  <c r="B142" i="1"/>
  <c r="G142" i="1"/>
  <c r="I142" i="1" l="1"/>
  <c r="J140" i="1"/>
  <c r="F143" i="1"/>
  <c r="C142" i="1"/>
  <c r="E142" i="1"/>
  <c r="D142" i="1"/>
  <c r="H143" i="1" l="1"/>
  <c r="T143" i="1"/>
  <c r="N142" i="1"/>
  <c r="O142" i="1" s="1"/>
  <c r="W142" i="1" s="1"/>
  <c r="K140" i="1"/>
  <c r="M140" i="1" s="1"/>
  <c r="V140" i="1" s="1"/>
  <c r="U140" i="1"/>
  <c r="R140" i="1"/>
  <c r="X140" i="1" s="1"/>
  <c r="J141" i="1"/>
  <c r="B143" i="1"/>
  <c r="G143" i="1"/>
  <c r="K141" i="1" l="1"/>
  <c r="U141" i="1"/>
  <c r="Q140" i="1"/>
  <c r="P141" i="1"/>
  <c r="R141" i="1" s="1"/>
  <c r="X141" i="1" s="1"/>
  <c r="M141" i="1"/>
  <c r="V141" i="1" s="1"/>
  <c r="I143" i="1"/>
  <c r="J142" i="1"/>
  <c r="L140" i="1"/>
  <c r="E143" i="1"/>
  <c r="D143" i="1"/>
  <c r="C143" i="1"/>
  <c r="F144" i="1"/>
  <c r="H144" i="1" l="1"/>
  <c r="T144" i="1"/>
  <c r="K142" i="1"/>
  <c r="U142" i="1"/>
  <c r="N143" i="1"/>
  <c r="O143" i="1" s="1"/>
  <c r="W143" i="1" s="1"/>
  <c r="Q141" i="1"/>
  <c r="P142" i="1"/>
  <c r="R142" i="1" s="1"/>
  <c r="X142" i="1" s="1"/>
  <c r="M142" i="1"/>
  <c r="V142" i="1" s="1"/>
  <c r="L141" i="1"/>
  <c r="G144" i="1"/>
  <c r="B144" i="1"/>
  <c r="Q142" i="1" l="1"/>
  <c r="P143" i="1"/>
  <c r="I144" i="1"/>
  <c r="E144" i="1"/>
  <c r="D144" i="1"/>
  <c r="F145" i="1"/>
  <c r="C144" i="1"/>
  <c r="H145" i="1" l="1"/>
  <c r="T145" i="1"/>
  <c r="N144" i="1"/>
  <c r="O144" i="1" s="1"/>
  <c r="W144" i="1" s="1"/>
  <c r="B145" i="1"/>
  <c r="G145" i="1"/>
  <c r="J143" i="1"/>
  <c r="L142" i="1"/>
  <c r="K143" i="1" l="1"/>
  <c r="U143" i="1"/>
  <c r="M143" i="1"/>
  <c r="V143" i="1" s="1"/>
  <c r="R143" i="1"/>
  <c r="X143" i="1" s="1"/>
  <c r="I145" i="1"/>
  <c r="D145" i="1"/>
  <c r="F146" i="1"/>
  <c r="C145" i="1"/>
  <c r="E145" i="1"/>
  <c r="H146" i="1" l="1"/>
  <c r="T146" i="1"/>
  <c r="L143" i="1"/>
  <c r="N145" i="1"/>
  <c r="O145" i="1" s="1"/>
  <c r="W145" i="1" s="1"/>
  <c r="Q143" i="1"/>
  <c r="P144" i="1"/>
  <c r="G146" i="1"/>
  <c r="B146" i="1"/>
  <c r="I146" i="1" l="1"/>
  <c r="E146" i="1"/>
  <c r="F147" i="1"/>
  <c r="C146" i="1"/>
  <c r="D146" i="1"/>
  <c r="J144" i="1"/>
  <c r="H147" i="1" l="1"/>
  <c r="T147" i="1"/>
  <c r="K144" i="1"/>
  <c r="U144" i="1"/>
  <c r="N146" i="1"/>
  <c r="O146" i="1" s="1"/>
  <c r="W146" i="1" s="1"/>
  <c r="M144" i="1"/>
  <c r="V144" i="1" s="1"/>
  <c r="R144" i="1"/>
  <c r="X144" i="1" s="1"/>
  <c r="B147" i="1"/>
  <c r="G147" i="1"/>
  <c r="J145" i="1"/>
  <c r="L144" i="1" l="1"/>
  <c r="K145" i="1"/>
  <c r="U145" i="1"/>
  <c r="Q144" i="1"/>
  <c r="P145" i="1"/>
  <c r="R145" i="1" s="1"/>
  <c r="X145" i="1" s="1"/>
  <c r="M145" i="1"/>
  <c r="V145" i="1" s="1"/>
  <c r="I147" i="1"/>
  <c r="E147" i="1"/>
  <c r="D147" i="1"/>
  <c r="F148" i="1"/>
  <c r="C147" i="1"/>
  <c r="J146" i="1"/>
  <c r="H148" i="1" l="1"/>
  <c r="T148" i="1"/>
  <c r="N147" i="1"/>
  <c r="O147" i="1" s="1"/>
  <c r="W147" i="1" s="1"/>
  <c r="K146" i="1"/>
  <c r="U146" i="1"/>
  <c r="Q145" i="1"/>
  <c r="P146" i="1"/>
  <c r="R146" i="1" s="1"/>
  <c r="X146" i="1" s="1"/>
  <c r="M146" i="1"/>
  <c r="V146" i="1" s="1"/>
  <c r="L145" i="1"/>
  <c r="G148" i="1"/>
  <c r="B148" i="1"/>
  <c r="Q146" i="1" l="1"/>
  <c r="P147" i="1"/>
  <c r="I148" i="1"/>
  <c r="E148" i="1"/>
  <c r="D148" i="1"/>
  <c r="F149" i="1"/>
  <c r="C148" i="1"/>
  <c r="H149" i="1" l="1"/>
  <c r="T149" i="1"/>
  <c r="N148" i="1"/>
  <c r="O148" i="1" s="1"/>
  <c r="W148" i="1" s="1"/>
  <c r="J147" i="1"/>
  <c r="L146" i="1"/>
  <c r="G149" i="1"/>
  <c r="B149" i="1"/>
  <c r="K147" i="1" l="1"/>
  <c r="U147" i="1"/>
  <c r="M147" i="1"/>
  <c r="V147" i="1" s="1"/>
  <c r="R147" i="1"/>
  <c r="X147" i="1" s="1"/>
  <c r="I149" i="1"/>
  <c r="D149" i="1"/>
  <c r="F150" i="1"/>
  <c r="C149" i="1"/>
  <c r="E149" i="1"/>
  <c r="J148" i="1"/>
  <c r="H150" i="1" l="1"/>
  <c r="T150" i="1"/>
  <c r="K148" i="1"/>
  <c r="U148" i="1"/>
  <c r="N149" i="1"/>
  <c r="O149" i="1" s="1"/>
  <c r="W149" i="1" s="1"/>
  <c r="Q147" i="1"/>
  <c r="P148" i="1"/>
  <c r="R148" i="1" s="1"/>
  <c r="X148" i="1" s="1"/>
  <c r="M148" i="1"/>
  <c r="V148" i="1" s="1"/>
  <c r="L147" i="1"/>
  <c r="B150" i="1"/>
  <c r="G150" i="1"/>
  <c r="Q148" i="1" l="1"/>
  <c r="P149" i="1"/>
  <c r="I150" i="1"/>
  <c r="L148" i="1"/>
  <c r="D150" i="1"/>
  <c r="F151" i="1"/>
  <c r="C150" i="1"/>
  <c r="E150" i="1"/>
  <c r="H151" i="1" l="1"/>
  <c r="T151" i="1"/>
  <c r="N150" i="1"/>
  <c r="O150" i="1" s="1"/>
  <c r="W150" i="1" s="1"/>
  <c r="G151" i="1"/>
  <c r="B151" i="1"/>
  <c r="I151" i="1" l="1"/>
  <c r="J149" i="1"/>
  <c r="E151" i="1"/>
  <c r="D151" i="1"/>
  <c r="F152" i="1"/>
  <c r="C151" i="1"/>
  <c r="H152" i="1" l="1"/>
  <c r="T152" i="1"/>
  <c r="N151" i="1"/>
  <c r="O151" i="1" s="1"/>
  <c r="W151" i="1" s="1"/>
  <c r="K149" i="1"/>
  <c r="M149" i="1" s="1"/>
  <c r="V149" i="1" s="1"/>
  <c r="U149" i="1"/>
  <c r="R149" i="1"/>
  <c r="X149" i="1" s="1"/>
  <c r="J150" i="1"/>
  <c r="B152" i="1"/>
  <c r="G152" i="1"/>
  <c r="K150" i="1" l="1"/>
  <c r="U150" i="1"/>
  <c r="Q149" i="1"/>
  <c r="P150" i="1"/>
  <c r="R150" i="1" s="1"/>
  <c r="X150" i="1" s="1"/>
  <c r="M150" i="1"/>
  <c r="V150" i="1" s="1"/>
  <c r="I152" i="1"/>
  <c r="L149" i="1"/>
  <c r="J151" i="1"/>
  <c r="E152" i="1"/>
  <c r="D152" i="1"/>
  <c r="F153" i="1"/>
  <c r="C152" i="1"/>
  <c r="H153" i="1" l="1"/>
  <c r="T153" i="1"/>
  <c r="N152" i="1"/>
  <c r="O152" i="1" s="1"/>
  <c r="W152" i="1" s="1"/>
  <c r="K151" i="1"/>
  <c r="U151" i="1"/>
  <c r="Q150" i="1"/>
  <c r="P151" i="1"/>
  <c r="R151" i="1" s="1"/>
  <c r="X151" i="1" s="1"/>
  <c r="M151" i="1"/>
  <c r="V151" i="1" s="1"/>
  <c r="L150" i="1"/>
  <c r="B153" i="1"/>
  <c r="G153" i="1"/>
  <c r="Q151" i="1" l="1"/>
  <c r="P152" i="1"/>
  <c r="I153" i="1"/>
  <c r="L151" i="1"/>
  <c r="E153" i="1"/>
  <c r="D153" i="1"/>
  <c r="F154" i="1"/>
  <c r="C153" i="1"/>
  <c r="H154" i="1" l="1"/>
  <c r="T154" i="1"/>
  <c r="N153" i="1"/>
  <c r="O153" i="1" s="1"/>
  <c r="W153" i="1" s="1"/>
  <c r="G154" i="1"/>
  <c r="B154" i="1"/>
  <c r="I154" i="1" l="1"/>
  <c r="E154" i="1"/>
  <c r="D154" i="1"/>
  <c r="F155" i="1"/>
  <c r="C154" i="1"/>
  <c r="J152" i="1"/>
  <c r="H155" i="1" l="1"/>
  <c r="T155" i="1"/>
  <c r="K152" i="1"/>
  <c r="U152" i="1"/>
  <c r="N154" i="1"/>
  <c r="O154" i="1" s="1"/>
  <c r="W154" i="1" s="1"/>
  <c r="M152" i="1"/>
  <c r="V152" i="1" s="1"/>
  <c r="R152" i="1"/>
  <c r="X152" i="1" s="1"/>
  <c r="B155" i="1"/>
  <c r="G155" i="1"/>
  <c r="J153" i="1"/>
  <c r="L152" i="1" l="1"/>
  <c r="K153" i="1"/>
  <c r="U153" i="1"/>
  <c r="Q152" i="1"/>
  <c r="P153" i="1"/>
  <c r="R153" i="1" s="1"/>
  <c r="X153" i="1" s="1"/>
  <c r="M153" i="1"/>
  <c r="V153" i="1" s="1"/>
  <c r="I155" i="1"/>
  <c r="J154" i="1"/>
  <c r="F156" i="1"/>
  <c r="C155" i="1"/>
  <c r="E155" i="1"/>
  <c r="D155" i="1"/>
  <c r="H156" i="1" l="1"/>
  <c r="T156" i="1"/>
  <c r="K154" i="1"/>
  <c r="U154" i="1"/>
  <c r="N155" i="1"/>
  <c r="O155" i="1" s="1"/>
  <c r="W155" i="1" s="1"/>
  <c r="Q153" i="1"/>
  <c r="P154" i="1"/>
  <c r="R154" i="1" s="1"/>
  <c r="X154" i="1" s="1"/>
  <c r="M154" i="1"/>
  <c r="V154" i="1" s="1"/>
  <c r="B156" i="1"/>
  <c r="G156" i="1"/>
  <c r="L153" i="1"/>
  <c r="Q154" i="1" l="1"/>
  <c r="P155" i="1"/>
  <c r="I156" i="1"/>
  <c r="L154" i="1"/>
  <c r="E156" i="1"/>
  <c r="D156" i="1"/>
  <c r="F157" i="1"/>
  <c r="C156" i="1"/>
  <c r="H157" i="1" l="1"/>
  <c r="T157" i="1"/>
  <c r="N156" i="1"/>
  <c r="O156" i="1" s="1"/>
  <c r="W156" i="1" s="1"/>
  <c r="G157" i="1"/>
  <c r="B157" i="1"/>
  <c r="J155" i="1"/>
  <c r="K155" i="1" l="1"/>
  <c r="M155" i="1" s="1"/>
  <c r="U155" i="1"/>
  <c r="R155" i="1"/>
  <c r="X155" i="1" s="1"/>
  <c r="I157" i="1"/>
  <c r="E157" i="1"/>
  <c r="D157" i="1"/>
  <c r="F158" i="1"/>
  <c r="C157" i="1"/>
  <c r="V155" i="1" l="1"/>
  <c r="L155" i="1"/>
  <c r="H158" i="1"/>
  <c r="T158" i="1"/>
  <c r="N157" i="1"/>
  <c r="O157" i="1" s="1"/>
  <c r="W157" i="1" s="1"/>
  <c r="Q155" i="1"/>
  <c r="P156" i="1"/>
  <c r="B158" i="1"/>
  <c r="G158" i="1"/>
  <c r="I158" i="1" l="1"/>
  <c r="J156" i="1"/>
  <c r="D158" i="1"/>
  <c r="F159" i="1"/>
  <c r="C158" i="1"/>
  <c r="E158" i="1"/>
  <c r="H159" i="1" l="1"/>
  <c r="T159" i="1"/>
  <c r="K156" i="1"/>
  <c r="U156" i="1"/>
  <c r="N158" i="1"/>
  <c r="O158" i="1" s="1"/>
  <c r="W158" i="1" s="1"/>
  <c r="M156" i="1"/>
  <c r="V156" i="1" s="1"/>
  <c r="R156" i="1"/>
  <c r="X156" i="1" s="1"/>
  <c r="G159" i="1"/>
  <c r="B159" i="1"/>
  <c r="J157" i="1"/>
  <c r="K157" i="1" l="1"/>
  <c r="U157" i="1"/>
  <c r="Q156" i="1"/>
  <c r="P157" i="1"/>
  <c r="R157" i="1" s="1"/>
  <c r="X157" i="1" s="1"/>
  <c r="M157" i="1"/>
  <c r="V157" i="1" s="1"/>
  <c r="I159" i="1"/>
  <c r="E159" i="1"/>
  <c r="D159" i="1"/>
  <c r="F160" i="1"/>
  <c r="C159" i="1"/>
  <c r="L156" i="1"/>
  <c r="J158" i="1"/>
  <c r="H160" i="1" l="1"/>
  <c r="T160" i="1"/>
  <c r="N159" i="1"/>
  <c r="O159" i="1" s="1"/>
  <c r="W159" i="1" s="1"/>
  <c r="K158" i="1"/>
  <c r="U158" i="1"/>
  <c r="Q157" i="1"/>
  <c r="P158" i="1"/>
  <c r="R158" i="1" s="1"/>
  <c r="X158" i="1" s="1"/>
  <c r="M158" i="1"/>
  <c r="V158" i="1" s="1"/>
  <c r="B160" i="1"/>
  <c r="G160" i="1"/>
  <c r="Q158" i="1" l="1"/>
  <c r="P159" i="1"/>
  <c r="I160" i="1"/>
  <c r="L157" i="1"/>
  <c r="E160" i="1"/>
  <c r="D160" i="1"/>
  <c r="F161" i="1"/>
  <c r="C160" i="1"/>
  <c r="H161" i="1" l="1"/>
  <c r="T161" i="1"/>
  <c r="N160" i="1"/>
  <c r="O160" i="1" s="1"/>
  <c r="W160" i="1" s="1"/>
  <c r="B161" i="1"/>
  <c r="G161" i="1"/>
  <c r="I161" i="1" l="1"/>
  <c r="J159" i="1"/>
  <c r="E161" i="1"/>
  <c r="D161" i="1"/>
  <c r="F162" i="1"/>
  <c r="C161" i="1"/>
  <c r="L158" i="1"/>
  <c r="H162" i="1" l="1"/>
  <c r="T162" i="1"/>
  <c r="N161" i="1"/>
  <c r="O161" i="1" s="1"/>
  <c r="W161" i="1" s="1"/>
  <c r="K159" i="1"/>
  <c r="U159" i="1"/>
  <c r="M159" i="1"/>
  <c r="V159" i="1" s="1"/>
  <c r="R159" i="1"/>
  <c r="X159" i="1" s="1"/>
  <c r="G162" i="1"/>
  <c r="B162" i="1"/>
  <c r="J160" i="1"/>
  <c r="L159" i="1" l="1"/>
  <c r="K160" i="1"/>
  <c r="U160" i="1"/>
  <c r="Q159" i="1"/>
  <c r="P160" i="1"/>
  <c r="R160" i="1" s="1"/>
  <c r="X160" i="1" s="1"/>
  <c r="M160" i="1"/>
  <c r="V160" i="1" s="1"/>
  <c r="I162" i="1"/>
  <c r="J161" i="1"/>
  <c r="E162" i="1"/>
  <c r="D162" i="1"/>
  <c r="F163" i="1"/>
  <c r="C162" i="1"/>
  <c r="H163" i="1" l="1"/>
  <c r="T163" i="1"/>
  <c r="L160" i="1"/>
  <c r="K161" i="1"/>
  <c r="M161" i="1" s="1"/>
  <c r="V161" i="1" s="1"/>
  <c r="U161" i="1"/>
  <c r="N162" i="1"/>
  <c r="O162" i="1" s="1"/>
  <c r="W162" i="1" s="1"/>
  <c r="Q160" i="1"/>
  <c r="P161" i="1"/>
  <c r="R161" i="1" s="1"/>
  <c r="X161" i="1" s="1"/>
  <c r="B163" i="1"/>
  <c r="G163" i="1"/>
  <c r="Q161" i="1" l="1"/>
  <c r="P162" i="1"/>
  <c r="I163" i="1"/>
  <c r="F164" i="1"/>
  <c r="C163" i="1"/>
  <c r="E163" i="1"/>
  <c r="D163" i="1"/>
  <c r="L161" i="1"/>
  <c r="J162" i="1"/>
  <c r="H164" i="1" l="1"/>
  <c r="T164" i="1"/>
  <c r="N163" i="1"/>
  <c r="O163" i="1" s="1"/>
  <c r="W163" i="1" s="1"/>
  <c r="K162" i="1"/>
  <c r="M162" i="1" s="1"/>
  <c r="V162" i="1" s="1"/>
  <c r="U162" i="1"/>
  <c r="R162" i="1"/>
  <c r="X162" i="1" s="1"/>
  <c r="B164" i="1"/>
  <c r="G164" i="1"/>
  <c r="J163" i="1"/>
  <c r="K163" i="1" l="1"/>
  <c r="M163" i="1" s="1"/>
  <c r="V163" i="1" s="1"/>
  <c r="U163" i="1"/>
  <c r="Q162" i="1"/>
  <c r="P163" i="1"/>
  <c r="R163" i="1" s="1"/>
  <c r="X163" i="1" s="1"/>
  <c r="I164" i="1"/>
  <c r="E164" i="1"/>
  <c r="D164" i="1"/>
  <c r="F165" i="1"/>
  <c r="C164" i="1"/>
  <c r="L162" i="1"/>
  <c r="H165" i="1" l="1"/>
  <c r="T165" i="1"/>
  <c r="N164" i="1"/>
  <c r="O164" i="1" s="1"/>
  <c r="W164" i="1" s="1"/>
  <c r="Q163" i="1"/>
  <c r="P164" i="1"/>
  <c r="G165" i="1"/>
  <c r="B165" i="1"/>
  <c r="L163" i="1"/>
  <c r="I165" i="1" l="1"/>
  <c r="E165" i="1"/>
  <c r="D165" i="1"/>
  <c r="F166" i="1"/>
  <c r="C165" i="1"/>
  <c r="H166" i="1" l="1"/>
  <c r="T166" i="1"/>
  <c r="N165" i="1"/>
  <c r="O165" i="1" s="1"/>
  <c r="W165" i="1" s="1"/>
  <c r="B166" i="1"/>
  <c r="G166" i="1"/>
  <c r="I166" i="1" l="1"/>
  <c r="J164" i="1"/>
  <c r="D166" i="1"/>
  <c r="F167" i="1"/>
  <c r="C166" i="1"/>
  <c r="E166" i="1"/>
  <c r="H167" i="1" l="1"/>
  <c r="T167" i="1"/>
  <c r="N166" i="1"/>
  <c r="O166" i="1" s="1"/>
  <c r="W166" i="1" s="1"/>
  <c r="K164" i="1"/>
  <c r="M164" i="1" s="1"/>
  <c r="V164" i="1" s="1"/>
  <c r="U164" i="1"/>
  <c r="R164" i="1"/>
  <c r="X164" i="1" s="1"/>
  <c r="J165" i="1"/>
  <c r="G167" i="1"/>
  <c r="B167" i="1"/>
  <c r="K165" i="1" l="1"/>
  <c r="U165" i="1"/>
  <c r="Q164" i="1"/>
  <c r="P165" i="1"/>
  <c r="R165" i="1" s="1"/>
  <c r="X165" i="1" s="1"/>
  <c r="M165" i="1"/>
  <c r="V165" i="1" s="1"/>
  <c r="I167" i="1"/>
  <c r="L164" i="1"/>
  <c r="J166" i="1"/>
  <c r="E167" i="1"/>
  <c r="D167" i="1"/>
  <c r="F168" i="1"/>
  <c r="C167" i="1"/>
  <c r="H168" i="1" l="1"/>
  <c r="T168" i="1"/>
  <c r="L165" i="1"/>
  <c r="N167" i="1"/>
  <c r="O167" i="1" s="1"/>
  <c r="W167" i="1" s="1"/>
  <c r="K166" i="1"/>
  <c r="M166" i="1" s="1"/>
  <c r="V166" i="1" s="1"/>
  <c r="U166" i="1"/>
  <c r="Q165" i="1"/>
  <c r="P166" i="1"/>
  <c r="R166" i="1" s="1"/>
  <c r="X166" i="1" s="1"/>
  <c r="B168" i="1"/>
  <c r="G168" i="1"/>
  <c r="Q166" i="1" l="1"/>
  <c r="P167" i="1"/>
  <c r="I168" i="1"/>
  <c r="E168" i="1"/>
  <c r="D168" i="1"/>
  <c r="F169" i="1"/>
  <c r="C168" i="1"/>
  <c r="L166" i="1"/>
  <c r="J167" i="1"/>
  <c r="H169" i="1" l="1"/>
  <c r="T169" i="1"/>
  <c r="N168" i="1"/>
  <c r="O168" i="1" s="1"/>
  <c r="W168" i="1" s="1"/>
  <c r="K167" i="1"/>
  <c r="M167" i="1" s="1"/>
  <c r="V167" i="1" s="1"/>
  <c r="U167" i="1"/>
  <c r="R167" i="1"/>
  <c r="X167" i="1" s="1"/>
  <c r="B169" i="1"/>
  <c r="G169" i="1"/>
  <c r="Q167" i="1" l="1"/>
  <c r="P168" i="1"/>
  <c r="I169" i="1"/>
  <c r="L167" i="1"/>
  <c r="E169" i="1"/>
  <c r="D169" i="1"/>
  <c r="F170" i="1"/>
  <c r="C169" i="1"/>
  <c r="H170" i="1" l="1"/>
  <c r="T170" i="1"/>
  <c r="N169" i="1"/>
  <c r="O169" i="1" s="1"/>
  <c r="W169" i="1" s="1"/>
  <c r="G170" i="1"/>
  <c r="B170" i="1"/>
  <c r="I170" i="1" l="1"/>
  <c r="E170" i="1"/>
  <c r="D170" i="1"/>
  <c r="F171" i="1"/>
  <c r="C170" i="1"/>
  <c r="J168" i="1"/>
  <c r="H171" i="1" l="1"/>
  <c r="T171" i="1"/>
  <c r="N170" i="1"/>
  <c r="O170" i="1" s="1"/>
  <c r="W170" i="1" s="1"/>
  <c r="K168" i="1"/>
  <c r="M168" i="1" s="1"/>
  <c r="V168" i="1" s="1"/>
  <c r="U168" i="1"/>
  <c r="R168" i="1"/>
  <c r="X168" i="1" s="1"/>
  <c r="J169" i="1"/>
  <c r="B171" i="1"/>
  <c r="G171" i="1"/>
  <c r="K169" i="1" l="1"/>
  <c r="U169" i="1"/>
  <c r="Q168" i="1"/>
  <c r="P169" i="1"/>
  <c r="R169" i="1" s="1"/>
  <c r="X169" i="1" s="1"/>
  <c r="M169" i="1"/>
  <c r="V169" i="1" s="1"/>
  <c r="I171" i="1"/>
  <c r="J170" i="1"/>
  <c r="L168" i="1"/>
  <c r="F172" i="1"/>
  <c r="C171" i="1"/>
  <c r="E171" i="1"/>
  <c r="D171" i="1"/>
  <c r="H172" i="1" l="1"/>
  <c r="T172" i="1"/>
  <c r="K170" i="1"/>
  <c r="U170" i="1"/>
  <c r="N171" i="1"/>
  <c r="O171" i="1" s="1"/>
  <c r="W171" i="1" s="1"/>
  <c r="Q169" i="1"/>
  <c r="P170" i="1"/>
  <c r="R170" i="1" s="1"/>
  <c r="X170" i="1" s="1"/>
  <c r="M170" i="1"/>
  <c r="V170" i="1" s="1"/>
  <c r="L169" i="1"/>
  <c r="B172" i="1"/>
  <c r="G172" i="1"/>
  <c r="Q170" i="1" l="1"/>
  <c r="P171" i="1"/>
  <c r="I172" i="1"/>
  <c r="L170" i="1"/>
  <c r="E172" i="1"/>
  <c r="D172" i="1"/>
  <c r="F173" i="1"/>
  <c r="C172" i="1"/>
  <c r="H173" i="1" l="1"/>
  <c r="T173" i="1"/>
  <c r="N172" i="1"/>
  <c r="O172" i="1" s="1"/>
  <c r="W172" i="1" s="1"/>
  <c r="J171" i="1"/>
  <c r="G173" i="1"/>
  <c r="B173" i="1"/>
  <c r="K171" i="1" l="1"/>
  <c r="M171" i="1" s="1"/>
  <c r="V171" i="1" s="1"/>
  <c r="U171" i="1"/>
  <c r="R171" i="1"/>
  <c r="X171" i="1" s="1"/>
  <c r="I173" i="1"/>
  <c r="E173" i="1"/>
  <c r="D173" i="1"/>
  <c r="F174" i="1"/>
  <c r="C173" i="1"/>
  <c r="H174" i="1" l="1"/>
  <c r="T174" i="1"/>
  <c r="L171" i="1"/>
  <c r="N173" i="1"/>
  <c r="O173" i="1" s="1"/>
  <c r="W173" i="1" s="1"/>
  <c r="Q171" i="1"/>
  <c r="P172" i="1"/>
  <c r="B174" i="1"/>
  <c r="G174" i="1"/>
  <c r="J172" i="1"/>
  <c r="K172" i="1" l="1"/>
  <c r="M172" i="1" s="1"/>
  <c r="U172" i="1"/>
  <c r="R172" i="1"/>
  <c r="X172" i="1" s="1"/>
  <c r="I174" i="1"/>
  <c r="D174" i="1"/>
  <c r="F175" i="1"/>
  <c r="C174" i="1"/>
  <c r="E174" i="1"/>
  <c r="H175" i="1" l="1"/>
  <c r="T175" i="1"/>
  <c r="L172" i="1"/>
  <c r="V172" i="1"/>
  <c r="N174" i="1"/>
  <c r="O174" i="1" s="1"/>
  <c r="W174" i="1" s="1"/>
  <c r="Q172" i="1"/>
  <c r="P173" i="1"/>
  <c r="G175" i="1"/>
  <c r="B175" i="1"/>
  <c r="I175" i="1" l="1"/>
  <c r="E175" i="1"/>
  <c r="D175" i="1"/>
  <c r="F176" i="1"/>
  <c r="C175" i="1"/>
  <c r="J173" i="1"/>
  <c r="H176" i="1" l="1"/>
  <c r="T176" i="1"/>
  <c r="N175" i="1"/>
  <c r="O175" i="1" s="1"/>
  <c r="W175" i="1" s="1"/>
  <c r="K173" i="1"/>
  <c r="M173" i="1" s="1"/>
  <c r="V173" i="1" s="1"/>
  <c r="U173" i="1"/>
  <c r="R173" i="1"/>
  <c r="X173" i="1" s="1"/>
  <c r="B176" i="1"/>
  <c r="G176" i="1"/>
  <c r="J174" i="1"/>
  <c r="K174" i="1" l="1"/>
  <c r="U174" i="1"/>
  <c r="Q173" i="1"/>
  <c r="P174" i="1"/>
  <c r="M174" i="1"/>
  <c r="V174" i="1" s="1"/>
  <c r="R174" i="1"/>
  <c r="X174" i="1" s="1"/>
  <c r="I176" i="1"/>
  <c r="E176" i="1"/>
  <c r="D176" i="1"/>
  <c r="F177" i="1"/>
  <c r="C176" i="1"/>
  <c r="L173" i="1"/>
  <c r="H177" i="1" l="1"/>
  <c r="T177" i="1"/>
  <c r="N176" i="1"/>
  <c r="O176" i="1" s="1"/>
  <c r="W176" i="1" s="1"/>
  <c r="Q174" i="1"/>
  <c r="P175" i="1"/>
  <c r="L174" i="1"/>
  <c r="B177" i="1"/>
  <c r="G177" i="1"/>
  <c r="J175" i="1"/>
  <c r="K175" i="1" l="1"/>
  <c r="M175" i="1" s="1"/>
  <c r="U175" i="1"/>
  <c r="R175" i="1"/>
  <c r="X175" i="1" s="1"/>
  <c r="I177" i="1"/>
  <c r="J176" i="1"/>
  <c r="E177" i="1"/>
  <c r="D177" i="1"/>
  <c r="F178" i="1"/>
  <c r="C177" i="1"/>
  <c r="H178" i="1" l="1"/>
  <c r="T178" i="1"/>
  <c r="N177" i="1"/>
  <c r="O177" i="1" s="1"/>
  <c r="W177" i="1" s="1"/>
  <c r="L175" i="1"/>
  <c r="V175" i="1"/>
  <c r="K176" i="1"/>
  <c r="M176" i="1" s="1"/>
  <c r="V176" i="1" s="1"/>
  <c r="U176" i="1"/>
  <c r="Q175" i="1"/>
  <c r="P176" i="1"/>
  <c r="R176" i="1" s="1"/>
  <c r="X176" i="1" s="1"/>
  <c r="G178" i="1"/>
  <c r="B178" i="1"/>
  <c r="Q176" i="1" l="1"/>
  <c r="P177" i="1"/>
  <c r="I178" i="1"/>
  <c r="L176" i="1"/>
  <c r="E178" i="1"/>
  <c r="D178" i="1"/>
  <c r="F179" i="1"/>
  <c r="C178" i="1"/>
  <c r="H179" i="1" l="1"/>
  <c r="T179" i="1"/>
  <c r="N178" i="1"/>
  <c r="O178" i="1" s="1"/>
  <c r="W178" i="1" s="1"/>
  <c r="B179" i="1"/>
  <c r="G179" i="1"/>
  <c r="I179" i="1" l="1"/>
  <c r="F180" i="1"/>
  <c r="C179" i="1"/>
  <c r="E179" i="1"/>
  <c r="D179" i="1"/>
  <c r="J177" i="1"/>
  <c r="H180" i="1" l="1"/>
  <c r="T180" i="1"/>
  <c r="N179" i="1"/>
  <c r="O179" i="1" s="1"/>
  <c r="W179" i="1" s="1"/>
  <c r="K177" i="1"/>
  <c r="M177" i="1" s="1"/>
  <c r="V177" i="1" s="1"/>
  <c r="U177" i="1"/>
  <c r="R177" i="1"/>
  <c r="X177" i="1" s="1"/>
  <c r="J178" i="1"/>
  <c r="B180" i="1"/>
  <c r="G180" i="1"/>
  <c r="L177" i="1" l="1"/>
  <c r="K178" i="1"/>
  <c r="U178" i="1"/>
  <c r="Q177" i="1"/>
  <c r="P178" i="1"/>
  <c r="R178" i="1" s="1"/>
  <c r="X178" i="1" s="1"/>
  <c r="M178" i="1"/>
  <c r="V178" i="1" s="1"/>
  <c r="I180" i="1"/>
  <c r="J179" i="1"/>
  <c r="E180" i="1"/>
  <c r="D180" i="1"/>
  <c r="F181" i="1"/>
  <c r="C180" i="1"/>
  <c r="H181" i="1" l="1"/>
  <c r="T181" i="1"/>
  <c r="K179" i="1"/>
  <c r="U179" i="1"/>
  <c r="N180" i="1"/>
  <c r="O180" i="1" s="1"/>
  <c r="W180" i="1" s="1"/>
  <c r="Q178" i="1"/>
  <c r="P179" i="1"/>
  <c r="R179" i="1" s="1"/>
  <c r="X179" i="1" s="1"/>
  <c r="M179" i="1"/>
  <c r="V179" i="1" s="1"/>
  <c r="L178" i="1"/>
  <c r="J180" i="1"/>
  <c r="G181" i="1"/>
  <c r="B181" i="1"/>
  <c r="K180" i="1" l="1"/>
  <c r="U180" i="1"/>
  <c r="Q179" i="1"/>
  <c r="P180" i="1"/>
  <c r="R180" i="1" s="1"/>
  <c r="X180" i="1" s="1"/>
  <c r="M180" i="1"/>
  <c r="V180" i="1" s="1"/>
  <c r="I181" i="1"/>
  <c r="L179" i="1"/>
  <c r="E181" i="1"/>
  <c r="D181" i="1"/>
  <c r="F182" i="1"/>
  <c r="C181" i="1"/>
  <c r="H182" i="1" l="1"/>
  <c r="T182" i="1"/>
  <c r="N181" i="1"/>
  <c r="O181" i="1" s="1"/>
  <c r="W181" i="1" s="1"/>
  <c r="Q180" i="1"/>
  <c r="P181" i="1"/>
  <c r="B182" i="1"/>
  <c r="G182" i="1"/>
  <c r="I182" i="1" l="1"/>
  <c r="L180" i="1"/>
  <c r="D182" i="1"/>
  <c r="F183" i="1"/>
  <c r="C182" i="1"/>
  <c r="E182" i="1"/>
  <c r="J181" i="1"/>
  <c r="H183" i="1" l="1"/>
  <c r="T183" i="1"/>
  <c r="N182" i="1"/>
  <c r="O182" i="1" s="1"/>
  <c r="W182" i="1" s="1"/>
  <c r="K181" i="1"/>
  <c r="U181" i="1"/>
  <c r="M181" i="1"/>
  <c r="V181" i="1" s="1"/>
  <c r="R181" i="1"/>
  <c r="X181" i="1" s="1"/>
  <c r="G183" i="1"/>
  <c r="B183" i="1"/>
  <c r="Q181" i="1" l="1"/>
  <c r="P182" i="1"/>
  <c r="I183" i="1"/>
  <c r="E183" i="1"/>
  <c r="D183" i="1"/>
  <c r="F184" i="1"/>
  <c r="C183" i="1"/>
  <c r="L181" i="1"/>
  <c r="H184" i="1" l="1"/>
  <c r="T184" i="1"/>
  <c r="N183" i="1"/>
  <c r="O183" i="1" s="1"/>
  <c r="W183" i="1" s="1"/>
  <c r="B184" i="1"/>
  <c r="G184" i="1"/>
  <c r="J182" i="1"/>
  <c r="U182" i="1" s="1"/>
  <c r="K182" i="1" l="1"/>
  <c r="R182" i="1" s="1"/>
  <c r="X182" i="1" s="1"/>
  <c r="I184" i="1"/>
  <c r="J183" i="1"/>
  <c r="E184" i="1"/>
  <c r="D184" i="1"/>
  <c r="F185" i="1"/>
  <c r="C184" i="1"/>
  <c r="H185" i="1" l="1"/>
  <c r="T185" i="1"/>
  <c r="N184" i="1"/>
  <c r="O184" i="1" s="1"/>
  <c r="W184" i="1" s="1"/>
  <c r="K183" i="1"/>
  <c r="U183" i="1"/>
  <c r="Q182" i="1"/>
  <c r="P183" i="1"/>
  <c r="R183" i="1" s="1"/>
  <c r="X183" i="1" s="1"/>
  <c r="M182" i="1"/>
  <c r="B185" i="1"/>
  <c r="G185" i="1"/>
  <c r="M183" i="1" l="1"/>
  <c r="V182" i="1"/>
  <c r="Q183" i="1"/>
  <c r="P184" i="1"/>
  <c r="L182" i="1"/>
  <c r="I185" i="1"/>
  <c r="E185" i="1"/>
  <c r="D185" i="1"/>
  <c r="F186" i="1"/>
  <c r="C185" i="1"/>
  <c r="J184" i="1"/>
  <c r="H186" i="1" l="1"/>
  <c r="T186" i="1"/>
  <c r="N185" i="1"/>
  <c r="O185" i="1" s="1"/>
  <c r="W185" i="1" s="1"/>
  <c r="K184" i="1"/>
  <c r="U184" i="1"/>
  <c r="L183" i="1"/>
  <c r="V183" i="1"/>
  <c r="M184" i="1"/>
  <c r="R184" i="1"/>
  <c r="X184" i="1" s="1"/>
  <c r="G186" i="1"/>
  <c r="B186" i="1"/>
  <c r="L184" i="1" l="1"/>
  <c r="V184" i="1"/>
  <c r="Q184" i="1"/>
  <c r="P185" i="1"/>
  <c r="I186" i="1"/>
  <c r="E186" i="1"/>
  <c r="D186" i="1"/>
  <c r="F187" i="1"/>
  <c r="C186" i="1"/>
  <c r="H187" i="1" l="1"/>
  <c r="T187" i="1"/>
  <c r="N186" i="1"/>
  <c r="O186" i="1" s="1"/>
  <c r="W186" i="1" s="1"/>
  <c r="B187" i="1"/>
  <c r="G187" i="1"/>
  <c r="I187" i="1" l="1"/>
  <c r="F188" i="1"/>
  <c r="C187" i="1"/>
  <c r="E187" i="1"/>
  <c r="D187" i="1"/>
  <c r="J185" i="1"/>
  <c r="H188" i="1" l="1"/>
  <c r="T188" i="1"/>
  <c r="N187" i="1"/>
  <c r="O187" i="1" s="1"/>
  <c r="W187" i="1" s="1"/>
  <c r="K185" i="1"/>
  <c r="M185" i="1" s="1"/>
  <c r="V185" i="1" s="1"/>
  <c r="U185" i="1"/>
  <c r="R185" i="1"/>
  <c r="X185" i="1" s="1"/>
  <c r="B188" i="1"/>
  <c r="G188" i="1"/>
  <c r="J186" i="1"/>
  <c r="K186" i="1" l="1"/>
  <c r="U186" i="1"/>
  <c r="Q185" i="1"/>
  <c r="P186" i="1"/>
  <c r="R186" i="1" s="1"/>
  <c r="X186" i="1" s="1"/>
  <c r="M186" i="1"/>
  <c r="V186" i="1" s="1"/>
  <c r="I188" i="1"/>
  <c r="L185" i="1"/>
  <c r="E188" i="1"/>
  <c r="D188" i="1"/>
  <c r="F189" i="1"/>
  <c r="C188" i="1"/>
  <c r="H189" i="1" l="1"/>
  <c r="T189" i="1"/>
  <c r="N188" i="1"/>
  <c r="O188" i="1" s="1"/>
  <c r="W188" i="1" s="1"/>
  <c r="Q186" i="1"/>
  <c r="P187" i="1"/>
  <c r="G189" i="1"/>
  <c r="B189" i="1"/>
  <c r="J187" i="1"/>
  <c r="K187" i="1" l="1"/>
  <c r="U187" i="1"/>
  <c r="M187" i="1"/>
  <c r="V187" i="1" s="1"/>
  <c r="R187" i="1"/>
  <c r="X187" i="1" s="1"/>
  <c r="I189" i="1"/>
  <c r="L186" i="1"/>
  <c r="E189" i="1"/>
  <c r="D189" i="1"/>
  <c r="F190" i="1"/>
  <c r="C189" i="1"/>
  <c r="H190" i="1" l="1"/>
  <c r="T190" i="1"/>
  <c r="N189" i="1"/>
  <c r="O189" i="1" s="1"/>
  <c r="W189" i="1" s="1"/>
  <c r="Q187" i="1"/>
  <c r="P188" i="1"/>
  <c r="B190" i="1"/>
  <c r="G190" i="1"/>
  <c r="I190" i="1" l="1"/>
  <c r="L187" i="1"/>
  <c r="J188" i="1"/>
  <c r="D190" i="1"/>
  <c r="F191" i="1"/>
  <c r="C190" i="1"/>
  <c r="E190" i="1"/>
  <c r="H191" i="1" l="1"/>
  <c r="T191" i="1"/>
  <c r="N190" i="1"/>
  <c r="O190" i="1" s="1"/>
  <c r="W190" i="1" s="1"/>
  <c r="K188" i="1"/>
  <c r="U188" i="1"/>
  <c r="M188" i="1"/>
  <c r="R188" i="1"/>
  <c r="X188" i="1" s="1"/>
  <c r="G191" i="1"/>
  <c r="B191" i="1"/>
  <c r="J189" i="1"/>
  <c r="L188" i="1" l="1"/>
  <c r="V188" i="1"/>
  <c r="K189" i="1"/>
  <c r="U189" i="1"/>
  <c r="Q188" i="1"/>
  <c r="P189" i="1"/>
  <c r="R189" i="1" s="1"/>
  <c r="X189" i="1" s="1"/>
  <c r="M189" i="1"/>
  <c r="V189" i="1" s="1"/>
  <c r="I191" i="1"/>
  <c r="E191" i="1"/>
  <c r="D191" i="1"/>
  <c r="F192" i="1"/>
  <c r="C191" i="1"/>
  <c r="J190" i="1"/>
  <c r="H192" i="1" l="1"/>
  <c r="T192" i="1"/>
  <c r="L189" i="1"/>
  <c r="N191" i="1"/>
  <c r="O191" i="1" s="1"/>
  <c r="W191" i="1" s="1"/>
  <c r="K190" i="1"/>
  <c r="M190" i="1" s="1"/>
  <c r="V190" i="1" s="1"/>
  <c r="U190" i="1"/>
  <c r="Q189" i="1"/>
  <c r="P190" i="1"/>
  <c r="R190" i="1" s="1"/>
  <c r="X190" i="1" s="1"/>
  <c r="B192" i="1"/>
  <c r="G192" i="1"/>
  <c r="Q190" i="1" l="1"/>
  <c r="P191" i="1"/>
  <c r="I192" i="1"/>
  <c r="L190" i="1"/>
  <c r="E192" i="1"/>
  <c r="D192" i="1"/>
  <c r="F193" i="1"/>
  <c r="C192" i="1"/>
  <c r="H193" i="1" l="1"/>
  <c r="T193" i="1"/>
  <c r="N192" i="1"/>
  <c r="O192" i="1" s="1"/>
  <c r="W192" i="1" s="1"/>
  <c r="B193" i="1"/>
  <c r="G193" i="1"/>
  <c r="I193" i="1" l="1"/>
  <c r="E193" i="1"/>
  <c r="D193" i="1"/>
  <c r="F194" i="1"/>
  <c r="C193" i="1"/>
  <c r="J191" i="1"/>
  <c r="H194" i="1" l="1"/>
  <c r="T194" i="1"/>
  <c r="K191" i="1"/>
  <c r="U191" i="1"/>
  <c r="N193" i="1"/>
  <c r="O193" i="1" s="1"/>
  <c r="W193" i="1" s="1"/>
  <c r="M191" i="1"/>
  <c r="V191" i="1" s="1"/>
  <c r="R191" i="1"/>
  <c r="X191" i="1" s="1"/>
  <c r="J192" i="1"/>
  <c r="G194" i="1"/>
  <c r="B194" i="1"/>
  <c r="L191" i="1" l="1"/>
  <c r="K192" i="1"/>
  <c r="U192" i="1"/>
  <c r="Q191" i="1"/>
  <c r="P192" i="1"/>
  <c r="R192" i="1" s="1"/>
  <c r="X192" i="1" s="1"/>
  <c r="M192" i="1"/>
  <c r="I194" i="1"/>
  <c r="E194" i="1"/>
  <c r="D194" i="1"/>
  <c r="F195" i="1"/>
  <c r="C194" i="1"/>
  <c r="H195" i="1" l="1"/>
  <c r="T195" i="1"/>
  <c r="N194" i="1"/>
  <c r="O194" i="1" s="1"/>
  <c r="W194" i="1" s="1"/>
  <c r="L192" i="1"/>
  <c r="V192" i="1"/>
  <c r="Q192" i="1"/>
  <c r="P193" i="1"/>
  <c r="B195" i="1"/>
  <c r="G195" i="1"/>
  <c r="I195" i="1" l="1"/>
  <c r="F196" i="1"/>
  <c r="C195" i="1"/>
  <c r="E195" i="1"/>
  <c r="D195" i="1"/>
  <c r="J193" i="1"/>
  <c r="H196" i="1" l="1"/>
  <c r="T196" i="1"/>
  <c r="N195" i="1"/>
  <c r="O195" i="1" s="1"/>
  <c r="W195" i="1" s="1"/>
  <c r="K193" i="1"/>
  <c r="M193" i="1" s="1"/>
  <c r="V193" i="1" s="1"/>
  <c r="U193" i="1"/>
  <c r="R193" i="1"/>
  <c r="X193" i="1" s="1"/>
  <c r="B196" i="1"/>
  <c r="G196" i="1"/>
  <c r="J194" i="1"/>
  <c r="K194" i="1" l="1"/>
  <c r="U194" i="1"/>
  <c r="Q193" i="1"/>
  <c r="P194" i="1"/>
  <c r="M194" i="1"/>
  <c r="V194" i="1" s="1"/>
  <c r="R194" i="1"/>
  <c r="X194" i="1" s="1"/>
  <c r="I196" i="1"/>
  <c r="L193" i="1"/>
  <c r="E196" i="1"/>
  <c r="D196" i="1"/>
  <c r="F197" i="1"/>
  <c r="C196" i="1"/>
  <c r="J195" i="1"/>
  <c r="H197" i="1" l="1"/>
  <c r="T197" i="1"/>
  <c r="K195" i="1"/>
  <c r="U195" i="1"/>
  <c r="N196" i="1"/>
  <c r="O196" i="1" s="1"/>
  <c r="W196" i="1" s="1"/>
  <c r="Q194" i="1"/>
  <c r="P195" i="1"/>
  <c r="R195" i="1" s="1"/>
  <c r="M195" i="1"/>
  <c r="V195" i="1" s="1"/>
  <c r="L194" i="1"/>
  <c r="G197" i="1"/>
  <c r="B197" i="1"/>
  <c r="P196" i="1" l="1"/>
  <c r="X195" i="1"/>
  <c r="Q195" i="1"/>
  <c r="I197" i="1"/>
  <c r="L195" i="1"/>
  <c r="E197" i="1"/>
  <c r="D197" i="1"/>
  <c r="F198" i="1"/>
  <c r="C197" i="1"/>
  <c r="H198" i="1" l="1"/>
  <c r="T198" i="1"/>
  <c r="N197" i="1"/>
  <c r="O197" i="1" s="1"/>
  <c r="W197" i="1" s="1"/>
  <c r="B198" i="1"/>
  <c r="G198" i="1"/>
  <c r="I198" i="1" l="1"/>
  <c r="J196" i="1"/>
  <c r="D198" i="1"/>
  <c r="F199" i="1"/>
  <c r="C198" i="1"/>
  <c r="E198" i="1"/>
  <c r="H199" i="1" l="1"/>
  <c r="T199" i="1"/>
  <c r="N198" i="1"/>
  <c r="O198" i="1" s="1"/>
  <c r="W198" i="1" s="1"/>
  <c r="K196" i="1"/>
  <c r="M196" i="1" s="1"/>
  <c r="U196" i="1"/>
  <c r="R196" i="1"/>
  <c r="X196" i="1" s="1"/>
  <c r="J197" i="1"/>
  <c r="G199" i="1"/>
  <c r="B199" i="1"/>
  <c r="V196" i="1" l="1"/>
  <c r="L196" i="1"/>
  <c r="K197" i="1"/>
  <c r="U197" i="1"/>
  <c r="Q196" i="1"/>
  <c r="P197" i="1"/>
  <c r="R197" i="1" s="1"/>
  <c r="X197" i="1" s="1"/>
  <c r="M197" i="1"/>
  <c r="V197" i="1" s="1"/>
  <c r="I199" i="1"/>
  <c r="J198" i="1"/>
  <c r="E199" i="1"/>
  <c r="D199" i="1"/>
  <c r="F200" i="1"/>
  <c r="C199" i="1"/>
  <c r="H200" i="1" l="1"/>
  <c r="T200" i="1"/>
  <c r="K198" i="1"/>
  <c r="U198" i="1"/>
  <c r="N199" i="1"/>
  <c r="O199" i="1" s="1"/>
  <c r="W199" i="1" s="1"/>
  <c r="Q197" i="1"/>
  <c r="P198" i="1"/>
  <c r="R198" i="1" s="1"/>
  <c r="X198" i="1" s="1"/>
  <c r="M198" i="1"/>
  <c r="V198" i="1" s="1"/>
  <c r="L197" i="1"/>
  <c r="B200" i="1"/>
  <c r="G200" i="1"/>
  <c r="Q198" i="1" l="1"/>
  <c r="P199" i="1"/>
  <c r="I200" i="1"/>
  <c r="L198" i="1"/>
  <c r="E200" i="1"/>
  <c r="D200" i="1"/>
  <c r="F201" i="1"/>
  <c r="C200" i="1"/>
  <c r="H201" i="1" l="1"/>
  <c r="T201" i="1"/>
  <c r="N200" i="1"/>
  <c r="O200" i="1" s="1"/>
  <c r="W200" i="1" s="1"/>
  <c r="B201" i="1"/>
  <c r="G201" i="1"/>
  <c r="I201" i="1" l="1"/>
  <c r="J199" i="1"/>
  <c r="E201" i="1"/>
  <c r="D201" i="1"/>
  <c r="F202" i="1"/>
  <c r="C201" i="1"/>
  <c r="H202" i="1" l="1"/>
  <c r="T202" i="1"/>
  <c r="N201" i="1"/>
  <c r="O201" i="1" s="1"/>
  <c r="W201" i="1" s="1"/>
  <c r="K199" i="1"/>
  <c r="M199" i="1" s="1"/>
  <c r="V199" i="1" s="1"/>
  <c r="U199" i="1"/>
  <c r="R199" i="1"/>
  <c r="G202" i="1"/>
  <c r="B202" i="1"/>
  <c r="J200" i="1"/>
  <c r="L199" i="1" l="1"/>
  <c r="K200" i="1"/>
  <c r="U200" i="1"/>
  <c r="P200" i="1"/>
  <c r="R200" i="1" s="1"/>
  <c r="X199" i="1"/>
  <c r="Q199" i="1"/>
  <c r="M200" i="1"/>
  <c r="V200" i="1" s="1"/>
  <c r="I202" i="1"/>
  <c r="E202" i="1"/>
  <c r="D202" i="1"/>
  <c r="F203" i="1"/>
  <c r="C202" i="1"/>
  <c r="H203" i="1" l="1"/>
  <c r="T203" i="1"/>
  <c r="N202" i="1"/>
  <c r="O202" i="1" s="1"/>
  <c r="W202" i="1" s="1"/>
  <c r="P201" i="1"/>
  <c r="X200" i="1"/>
  <c r="Q200" i="1"/>
  <c r="B203" i="1"/>
  <c r="G203" i="1"/>
  <c r="L200" i="1"/>
  <c r="I203" i="1" l="1"/>
  <c r="F204" i="1"/>
  <c r="C203" i="1"/>
  <c r="E203" i="1"/>
  <c r="D203" i="1"/>
  <c r="J201" i="1"/>
  <c r="H204" i="1" l="1"/>
  <c r="T204" i="1"/>
  <c r="K201" i="1"/>
  <c r="M201" i="1" s="1"/>
  <c r="V201" i="1" s="1"/>
  <c r="U201" i="1"/>
  <c r="N203" i="1"/>
  <c r="O203" i="1" s="1"/>
  <c r="W203" i="1" s="1"/>
  <c r="R201" i="1"/>
  <c r="X201" i="1" s="1"/>
  <c r="B204" i="1"/>
  <c r="G204" i="1"/>
  <c r="J202" i="1"/>
  <c r="L201" i="1" l="1"/>
  <c r="K202" i="1"/>
  <c r="M202" i="1" s="1"/>
  <c r="V202" i="1" s="1"/>
  <c r="U202" i="1"/>
  <c r="Q201" i="1"/>
  <c r="P202" i="1"/>
  <c r="R202" i="1" s="1"/>
  <c r="X202" i="1" s="1"/>
  <c r="I204" i="1"/>
  <c r="J203" i="1"/>
  <c r="E204" i="1"/>
  <c r="D204" i="1"/>
  <c r="F205" i="1"/>
  <c r="C204" i="1"/>
  <c r="H205" i="1" l="1"/>
  <c r="T205" i="1"/>
  <c r="K203" i="1"/>
  <c r="M203" i="1" s="1"/>
  <c r="V203" i="1" s="1"/>
  <c r="U203" i="1"/>
  <c r="N204" i="1"/>
  <c r="O204" i="1" s="1"/>
  <c r="W204" i="1" s="1"/>
  <c r="Q202" i="1"/>
  <c r="P203" i="1"/>
  <c r="R203" i="1" s="1"/>
  <c r="X203" i="1" s="1"/>
  <c r="G205" i="1"/>
  <c r="B205" i="1"/>
  <c r="L202" i="1"/>
  <c r="Q203" i="1" l="1"/>
  <c r="P204" i="1"/>
  <c r="I205" i="1"/>
  <c r="E205" i="1"/>
  <c r="D205" i="1"/>
  <c r="F206" i="1"/>
  <c r="C205" i="1"/>
  <c r="L203" i="1"/>
  <c r="H206" i="1" l="1"/>
  <c r="T206" i="1"/>
  <c r="N205" i="1"/>
  <c r="O205" i="1" s="1"/>
  <c r="W205" i="1" s="1"/>
  <c r="B206" i="1"/>
  <c r="G206" i="1"/>
  <c r="I206" i="1" l="1"/>
  <c r="D206" i="1"/>
  <c r="F207" i="1"/>
  <c r="C206" i="1"/>
  <c r="E206" i="1"/>
  <c r="J204" i="1"/>
  <c r="H207" i="1" l="1"/>
  <c r="T207" i="1"/>
  <c r="N206" i="1"/>
  <c r="O206" i="1" s="1"/>
  <c r="W206" i="1" s="1"/>
  <c r="K204" i="1"/>
  <c r="M204" i="1" s="1"/>
  <c r="V204" i="1" s="1"/>
  <c r="U204" i="1"/>
  <c r="R204" i="1"/>
  <c r="X204" i="1" s="1"/>
  <c r="G207" i="1"/>
  <c r="B207" i="1"/>
  <c r="J205" i="1"/>
  <c r="K205" i="1" l="1"/>
  <c r="U205" i="1"/>
  <c r="Q204" i="1"/>
  <c r="P205" i="1"/>
  <c r="R205" i="1" s="1"/>
  <c r="X205" i="1" s="1"/>
  <c r="M205" i="1"/>
  <c r="V205" i="1" s="1"/>
  <c r="I207" i="1"/>
  <c r="E207" i="1"/>
  <c r="D207" i="1"/>
  <c r="F208" i="1"/>
  <c r="C207" i="1"/>
  <c r="L204" i="1"/>
  <c r="H208" i="1" l="1"/>
  <c r="T208" i="1"/>
  <c r="N207" i="1"/>
  <c r="O207" i="1" s="1"/>
  <c r="W207" i="1" s="1"/>
  <c r="Q205" i="1"/>
  <c r="P206" i="1"/>
  <c r="B208" i="1"/>
  <c r="G208" i="1"/>
  <c r="J206" i="1"/>
  <c r="K206" i="1" l="1"/>
  <c r="U206" i="1"/>
  <c r="M206" i="1"/>
  <c r="V206" i="1" s="1"/>
  <c r="R206" i="1"/>
  <c r="X206" i="1" s="1"/>
  <c r="I208" i="1"/>
  <c r="E208" i="1"/>
  <c r="D208" i="1"/>
  <c r="F209" i="1"/>
  <c r="C208" i="1"/>
  <c r="L205" i="1"/>
  <c r="H209" i="1" l="1"/>
  <c r="T209" i="1"/>
  <c r="N208" i="1"/>
  <c r="O208" i="1" s="1"/>
  <c r="W208" i="1" s="1"/>
  <c r="Q206" i="1"/>
  <c r="P207" i="1"/>
  <c r="B209" i="1"/>
  <c r="G209" i="1"/>
  <c r="I209" i="1" l="1"/>
  <c r="J207" i="1"/>
  <c r="L206" i="1"/>
  <c r="E209" i="1"/>
  <c r="D209" i="1"/>
  <c r="F210" i="1"/>
  <c r="C209" i="1"/>
  <c r="H210" i="1" l="1"/>
  <c r="T210" i="1"/>
  <c r="N209" i="1"/>
  <c r="O209" i="1" s="1"/>
  <c r="W209" i="1" s="1"/>
  <c r="K207" i="1"/>
  <c r="U207" i="1"/>
  <c r="M207" i="1"/>
  <c r="V207" i="1" s="1"/>
  <c r="R207" i="1"/>
  <c r="X207" i="1" s="1"/>
  <c r="J208" i="1"/>
  <c r="G210" i="1"/>
  <c r="B210" i="1"/>
  <c r="K208" i="1" l="1"/>
  <c r="U208" i="1"/>
  <c r="Q207" i="1"/>
  <c r="P208" i="1"/>
  <c r="R208" i="1" s="1"/>
  <c r="X208" i="1" s="1"/>
  <c r="M208" i="1"/>
  <c r="V208" i="1" s="1"/>
  <c r="I210" i="1"/>
  <c r="E210" i="1"/>
  <c r="D210" i="1"/>
  <c r="F211" i="1"/>
  <c r="C210" i="1"/>
  <c r="L207" i="1"/>
  <c r="H211" i="1" l="1"/>
  <c r="T211" i="1"/>
  <c r="N210" i="1"/>
  <c r="O210" i="1" s="1"/>
  <c r="W210" i="1" s="1"/>
  <c r="Q208" i="1"/>
  <c r="P209" i="1"/>
  <c r="B211" i="1"/>
  <c r="G211" i="1"/>
  <c r="I211" i="1" l="1"/>
  <c r="J209" i="1"/>
  <c r="L208" i="1"/>
  <c r="F212" i="1"/>
  <c r="C211" i="1"/>
  <c r="E211" i="1"/>
  <c r="D211" i="1"/>
  <c r="H212" i="1" l="1"/>
  <c r="T212" i="1"/>
  <c r="N211" i="1"/>
  <c r="O211" i="1" s="1"/>
  <c r="W211" i="1" s="1"/>
  <c r="K209" i="1"/>
  <c r="U209" i="1"/>
  <c r="M209" i="1"/>
  <c r="V209" i="1" s="1"/>
  <c r="R209" i="1"/>
  <c r="X209" i="1" s="1"/>
  <c r="J210" i="1"/>
  <c r="B212" i="1"/>
  <c r="G212" i="1"/>
  <c r="K210" i="1" l="1"/>
  <c r="U210" i="1"/>
  <c r="Q209" i="1"/>
  <c r="P210" i="1"/>
  <c r="M210" i="1"/>
  <c r="V210" i="1" s="1"/>
  <c r="R210" i="1"/>
  <c r="X210" i="1" s="1"/>
  <c r="I212" i="1"/>
  <c r="J211" i="1"/>
  <c r="L209" i="1"/>
  <c r="E212" i="1"/>
  <c r="D212" i="1"/>
  <c r="F213" i="1"/>
  <c r="C212" i="1"/>
  <c r="H213" i="1" l="1"/>
  <c r="T213" i="1"/>
  <c r="K211" i="1"/>
  <c r="U211" i="1"/>
  <c r="N212" i="1"/>
  <c r="O212" i="1" s="1"/>
  <c r="W212" i="1" s="1"/>
  <c r="Q210" i="1"/>
  <c r="P211" i="1"/>
  <c r="R211" i="1" s="1"/>
  <c r="X211" i="1" s="1"/>
  <c r="M211" i="1"/>
  <c r="V211" i="1" s="1"/>
  <c r="G213" i="1"/>
  <c r="B213" i="1"/>
  <c r="Q211" i="1" l="1"/>
  <c r="P212" i="1"/>
  <c r="I213" i="1"/>
  <c r="E213" i="1"/>
  <c r="D213" i="1"/>
  <c r="F214" i="1"/>
  <c r="C213" i="1"/>
  <c r="L210" i="1"/>
  <c r="H214" i="1" l="1"/>
  <c r="T214" i="1"/>
  <c r="N213" i="1"/>
  <c r="O213" i="1" s="1"/>
  <c r="W213" i="1" s="1"/>
  <c r="B214" i="1"/>
  <c r="G214" i="1"/>
  <c r="I214" i="1" l="1"/>
  <c r="J212" i="1"/>
  <c r="D214" i="1"/>
  <c r="F215" i="1"/>
  <c r="C214" i="1"/>
  <c r="E214" i="1"/>
  <c r="L211" i="1"/>
  <c r="H215" i="1" l="1"/>
  <c r="T215" i="1"/>
  <c r="K212" i="1"/>
  <c r="U212" i="1"/>
  <c r="N214" i="1"/>
  <c r="O214" i="1" s="1"/>
  <c r="W214" i="1" s="1"/>
  <c r="M212" i="1"/>
  <c r="V212" i="1" s="1"/>
  <c r="R212" i="1"/>
  <c r="X212" i="1" s="1"/>
  <c r="J213" i="1"/>
  <c r="G215" i="1"/>
  <c r="B215" i="1"/>
  <c r="K213" i="1" l="1"/>
  <c r="U213" i="1"/>
  <c r="Q212" i="1"/>
  <c r="P213" i="1"/>
  <c r="R213" i="1" s="1"/>
  <c r="X213" i="1" s="1"/>
  <c r="M213" i="1"/>
  <c r="V213" i="1" s="1"/>
  <c r="I215" i="1"/>
  <c r="J214" i="1"/>
  <c r="E215" i="1"/>
  <c r="D215" i="1"/>
  <c r="F216" i="1"/>
  <c r="C215" i="1"/>
  <c r="L212" i="1"/>
  <c r="H216" i="1" l="1"/>
  <c r="T216" i="1"/>
  <c r="K214" i="1"/>
  <c r="U214" i="1"/>
  <c r="N215" i="1"/>
  <c r="O215" i="1" s="1"/>
  <c r="W215" i="1" s="1"/>
  <c r="Q213" i="1"/>
  <c r="P214" i="1"/>
  <c r="R214" i="1" s="1"/>
  <c r="X214" i="1" s="1"/>
  <c r="M214" i="1"/>
  <c r="V214" i="1" s="1"/>
  <c r="L213" i="1"/>
  <c r="B216" i="1"/>
  <c r="G216" i="1"/>
  <c r="Q214" i="1" l="1"/>
  <c r="P215" i="1"/>
  <c r="I216" i="1"/>
  <c r="E216" i="1"/>
  <c r="D216" i="1"/>
  <c r="F217" i="1"/>
  <c r="C216" i="1"/>
  <c r="H217" i="1" l="1"/>
  <c r="T217" i="1"/>
  <c r="N216" i="1"/>
  <c r="O216" i="1" s="1"/>
  <c r="W216" i="1" s="1"/>
  <c r="J215" i="1"/>
  <c r="B217" i="1"/>
  <c r="G217" i="1"/>
  <c r="L214" i="1"/>
  <c r="K215" i="1" l="1"/>
  <c r="M215" i="1" s="1"/>
  <c r="V215" i="1" s="1"/>
  <c r="U215" i="1"/>
  <c r="R215" i="1"/>
  <c r="X215" i="1" s="1"/>
  <c r="I217" i="1"/>
  <c r="E217" i="1"/>
  <c r="D217" i="1"/>
  <c r="F218" i="1"/>
  <c r="C217" i="1"/>
  <c r="J216" i="1"/>
  <c r="H218" i="1" l="1"/>
  <c r="T218" i="1"/>
  <c r="N217" i="1"/>
  <c r="O217" i="1" s="1"/>
  <c r="W217" i="1" s="1"/>
  <c r="K216" i="1"/>
  <c r="U216" i="1"/>
  <c r="Q215" i="1"/>
  <c r="P216" i="1"/>
  <c r="R216" i="1" s="1"/>
  <c r="X216" i="1" s="1"/>
  <c r="M216" i="1"/>
  <c r="V216" i="1" s="1"/>
  <c r="L215" i="1"/>
  <c r="G218" i="1"/>
  <c r="B218" i="1"/>
  <c r="Q216" i="1" l="1"/>
  <c r="P217" i="1"/>
  <c r="I218" i="1"/>
  <c r="L216" i="1"/>
  <c r="E218" i="1"/>
  <c r="D218" i="1"/>
  <c r="F219" i="1"/>
  <c r="C218" i="1"/>
  <c r="H219" i="1" l="1"/>
  <c r="T219" i="1"/>
  <c r="N218" i="1"/>
  <c r="O218" i="1" s="1"/>
  <c r="W218" i="1" s="1"/>
  <c r="J217" i="1"/>
  <c r="B219" i="1"/>
  <c r="G219" i="1"/>
  <c r="K217" i="1" l="1"/>
  <c r="U217" i="1"/>
  <c r="M217" i="1"/>
  <c r="V217" i="1" s="1"/>
  <c r="R217" i="1"/>
  <c r="X217" i="1" s="1"/>
  <c r="I219" i="1"/>
  <c r="J218" i="1"/>
  <c r="F220" i="1"/>
  <c r="C219" i="1"/>
  <c r="E219" i="1"/>
  <c r="D219" i="1"/>
  <c r="H220" i="1" l="1"/>
  <c r="T220" i="1"/>
  <c r="K218" i="1"/>
  <c r="U218" i="1"/>
  <c r="N219" i="1"/>
  <c r="O219" i="1" s="1"/>
  <c r="W219" i="1" s="1"/>
  <c r="Q217" i="1"/>
  <c r="P218" i="1"/>
  <c r="R218" i="1" s="1"/>
  <c r="X218" i="1" s="1"/>
  <c r="M218" i="1"/>
  <c r="V218" i="1" s="1"/>
  <c r="L217" i="1"/>
  <c r="B220" i="1"/>
  <c r="G220" i="1"/>
  <c r="L218" i="1" l="1"/>
  <c r="Q218" i="1"/>
  <c r="P219" i="1"/>
  <c r="I220" i="1"/>
  <c r="E220" i="1"/>
  <c r="D220" i="1"/>
  <c r="F221" i="1"/>
  <c r="C220" i="1"/>
  <c r="H221" i="1" l="1"/>
  <c r="T221" i="1"/>
  <c r="N220" i="1"/>
  <c r="O220" i="1" s="1"/>
  <c r="W220" i="1" s="1"/>
  <c r="J219" i="1"/>
  <c r="G221" i="1"/>
  <c r="B221" i="1"/>
  <c r="K219" i="1" l="1"/>
  <c r="M219" i="1" s="1"/>
  <c r="V219" i="1" s="1"/>
  <c r="U219" i="1"/>
  <c r="R219" i="1"/>
  <c r="X219" i="1" s="1"/>
  <c r="I221" i="1"/>
  <c r="E221" i="1"/>
  <c r="D221" i="1"/>
  <c r="F222" i="1"/>
  <c r="C221" i="1"/>
  <c r="H222" i="1" l="1"/>
  <c r="T222" i="1"/>
  <c r="N221" i="1"/>
  <c r="O221" i="1" s="1"/>
  <c r="W221" i="1" s="1"/>
  <c r="Q219" i="1"/>
  <c r="P220" i="1"/>
  <c r="B222" i="1"/>
  <c r="G222" i="1"/>
  <c r="L219" i="1"/>
  <c r="J220" i="1"/>
  <c r="K220" i="1" l="1"/>
  <c r="U220" i="1"/>
  <c r="M220" i="1"/>
  <c r="R220" i="1"/>
  <c r="X220" i="1" s="1"/>
  <c r="I222" i="1"/>
  <c r="D222" i="1"/>
  <c r="F223" i="1"/>
  <c r="C222" i="1"/>
  <c r="E222" i="1"/>
  <c r="H223" i="1" l="1"/>
  <c r="T223" i="1"/>
  <c r="L220" i="1"/>
  <c r="V220" i="1"/>
  <c r="N222" i="1"/>
  <c r="O222" i="1" s="1"/>
  <c r="W222" i="1" s="1"/>
  <c r="Q220" i="1"/>
  <c r="P221" i="1"/>
  <c r="G223" i="1"/>
  <c r="B223" i="1"/>
  <c r="I223" i="1" l="1"/>
  <c r="E223" i="1"/>
  <c r="D223" i="1"/>
  <c r="F224" i="1"/>
  <c r="C223" i="1"/>
  <c r="J221" i="1"/>
  <c r="H224" i="1" l="1"/>
  <c r="T224" i="1"/>
  <c r="N223" i="1"/>
  <c r="O223" i="1" s="1"/>
  <c r="W223" i="1" s="1"/>
  <c r="K221" i="1"/>
  <c r="U221" i="1"/>
  <c r="M221" i="1"/>
  <c r="V221" i="1" s="1"/>
  <c r="R221" i="1"/>
  <c r="X221" i="1" s="1"/>
  <c r="J222" i="1"/>
  <c r="B224" i="1"/>
  <c r="G224" i="1"/>
  <c r="L221" i="1" l="1"/>
  <c r="K222" i="1"/>
  <c r="U222" i="1"/>
  <c r="Q221" i="1"/>
  <c r="P222" i="1"/>
  <c r="M222" i="1"/>
  <c r="V222" i="1" s="1"/>
  <c r="R222" i="1"/>
  <c r="X222" i="1" s="1"/>
  <c r="I224" i="1"/>
  <c r="E224" i="1"/>
  <c r="D224" i="1"/>
  <c r="F225" i="1"/>
  <c r="C224" i="1"/>
  <c r="H225" i="1" l="1"/>
  <c r="T225" i="1"/>
  <c r="N224" i="1"/>
  <c r="O224" i="1" s="1"/>
  <c r="W224" i="1" s="1"/>
  <c r="Q222" i="1"/>
  <c r="P223" i="1"/>
  <c r="B225" i="1"/>
  <c r="G225" i="1"/>
  <c r="L222" i="1"/>
  <c r="I225" i="1" l="1"/>
  <c r="E225" i="1"/>
  <c r="D225" i="1"/>
  <c r="F226" i="1"/>
  <c r="C225" i="1"/>
  <c r="J223" i="1"/>
  <c r="H226" i="1" l="1"/>
  <c r="T226" i="1"/>
  <c r="K223" i="1"/>
  <c r="U223" i="1"/>
  <c r="N225" i="1"/>
  <c r="O225" i="1" s="1"/>
  <c r="W225" i="1" s="1"/>
  <c r="M223" i="1"/>
  <c r="V223" i="1" s="1"/>
  <c r="R223" i="1"/>
  <c r="X223" i="1" s="1"/>
  <c r="J224" i="1"/>
  <c r="G226" i="1"/>
  <c r="B226" i="1"/>
  <c r="L223" i="1" l="1"/>
  <c r="K224" i="1"/>
  <c r="U224" i="1"/>
  <c r="Q223" i="1"/>
  <c r="P224" i="1"/>
  <c r="R224" i="1" s="1"/>
  <c r="X224" i="1" s="1"/>
  <c r="M224" i="1"/>
  <c r="V224" i="1" s="1"/>
  <c r="I226" i="1"/>
  <c r="E226" i="1"/>
  <c r="D226" i="1"/>
  <c r="F227" i="1"/>
  <c r="C226" i="1"/>
  <c r="H227" i="1" l="1"/>
  <c r="T227" i="1"/>
  <c r="N226" i="1"/>
  <c r="O226" i="1" s="1"/>
  <c r="W226" i="1" s="1"/>
  <c r="Q224" i="1"/>
  <c r="P225" i="1"/>
  <c r="B227" i="1"/>
  <c r="G227" i="1"/>
  <c r="L224" i="1"/>
  <c r="I227" i="1" l="1"/>
  <c r="F228" i="1"/>
  <c r="C227" i="1"/>
  <c r="E227" i="1"/>
  <c r="D227" i="1"/>
  <c r="J225" i="1"/>
  <c r="H228" i="1" l="1"/>
  <c r="T228" i="1"/>
  <c r="K225" i="1"/>
  <c r="M225" i="1" s="1"/>
  <c r="V225" i="1" s="1"/>
  <c r="U225" i="1"/>
  <c r="N227" i="1"/>
  <c r="O227" i="1" s="1"/>
  <c r="W227" i="1" s="1"/>
  <c r="R225" i="1"/>
  <c r="X225" i="1" s="1"/>
  <c r="B228" i="1"/>
  <c r="G228" i="1"/>
  <c r="J226" i="1"/>
  <c r="L225" i="1" l="1"/>
  <c r="K226" i="1"/>
  <c r="U226" i="1"/>
  <c r="Q225" i="1"/>
  <c r="P226" i="1"/>
  <c r="R226" i="1" s="1"/>
  <c r="X226" i="1" s="1"/>
  <c r="M226" i="1"/>
  <c r="V226" i="1" s="1"/>
  <c r="I228" i="1"/>
  <c r="E228" i="1"/>
  <c r="D228" i="1"/>
  <c r="F229" i="1"/>
  <c r="C228" i="1"/>
  <c r="J227" i="1"/>
  <c r="H229" i="1" l="1"/>
  <c r="T229" i="1"/>
  <c r="N228" i="1"/>
  <c r="O228" i="1" s="1"/>
  <c r="W228" i="1" s="1"/>
  <c r="K227" i="1"/>
  <c r="U227" i="1"/>
  <c r="Q226" i="1"/>
  <c r="P227" i="1"/>
  <c r="R227" i="1" s="1"/>
  <c r="X227" i="1" s="1"/>
  <c r="M227" i="1"/>
  <c r="V227" i="1" s="1"/>
  <c r="G229" i="1"/>
  <c r="B229" i="1"/>
  <c r="L226" i="1"/>
  <c r="Q227" i="1" l="1"/>
  <c r="P228" i="1"/>
  <c r="I229" i="1"/>
  <c r="E229" i="1"/>
  <c r="D229" i="1"/>
  <c r="F230" i="1"/>
  <c r="C229" i="1"/>
  <c r="H230" i="1" l="1"/>
  <c r="T230" i="1"/>
  <c r="N229" i="1"/>
  <c r="O229" i="1" s="1"/>
  <c r="W229" i="1" s="1"/>
  <c r="L227" i="1"/>
  <c r="B230" i="1"/>
  <c r="G230" i="1"/>
  <c r="I230" i="1" l="1"/>
  <c r="J228" i="1"/>
  <c r="D230" i="1"/>
  <c r="F231" i="1"/>
  <c r="C230" i="1"/>
  <c r="E230" i="1"/>
  <c r="H231" i="1" l="1"/>
  <c r="T231" i="1"/>
  <c r="N230" i="1"/>
  <c r="O230" i="1" s="1"/>
  <c r="W230" i="1" s="1"/>
  <c r="K228" i="1"/>
  <c r="M228" i="1" s="1"/>
  <c r="U228" i="1"/>
  <c r="R228" i="1"/>
  <c r="X228" i="1" s="1"/>
  <c r="J229" i="1"/>
  <c r="G231" i="1"/>
  <c r="B231" i="1"/>
  <c r="V228" i="1" l="1"/>
  <c r="L228" i="1"/>
  <c r="K229" i="1"/>
  <c r="U229" i="1"/>
  <c r="Q228" i="1"/>
  <c r="P229" i="1"/>
  <c r="R229" i="1" s="1"/>
  <c r="X229" i="1" s="1"/>
  <c r="M229" i="1"/>
  <c r="V229" i="1" s="1"/>
  <c r="I231" i="1"/>
  <c r="E231" i="1"/>
  <c r="D231" i="1"/>
  <c r="F232" i="1"/>
  <c r="C231" i="1"/>
  <c r="H232" i="1" l="1"/>
  <c r="T232" i="1"/>
  <c r="N231" i="1"/>
  <c r="O231" i="1" s="1"/>
  <c r="W231" i="1" s="1"/>
  <c r="Q229" i="1"/>
  <c r="P230" i="1"/>
  <c r="B232" i="1"/>
  <c r="G232" i="1"/>
  <c r="J230" i="1"/>
  <c r="L229" i="1"/>
  <c r="K230" i="1" l="1"/>
  <c r="M230" i="1" s="1"/>
  <c r="V230" i="1" s="1"/>
  <c r="U230" i="1"/>
  <c r="R230" i="1"/>
  <c r="X230" i="1" s="1"/>
  <c r="I232" i="1"/>
  <c r="E232" i="1"/>
  <c r="D232" i="1"/>
  <c r="F233" i="1"/>
  <c r="C232" i="1"/>
  <c r="H233" i="1" l="1"/>
  <c r="T233" i="1"/>
  <c r="N232" i="1"/>
  <c r="O232" i="1" s="1"/>
  <c r="W232" i="1" s="1"/>
  <c r="Q230" i="1"/>
  <c r="P231" i="1"/>
  <c r="L230" i="1"/>
  <c r="B233" i="1"/>
  <c r="G233" i="1"/>
  <c r="I233" i="1" l="1"/>
  <c r="J231" i="1"/>
  <c r="E233" i="1"/>
  <c r="D233" i="1"/>
  <c r="F234" i="1"/>
  <c r="C233" i="1"/>
  <c r="H234" i="1" l="1"/>
  <c r="T234" i="1"/>
  <c r="N233" i="1"/>
  <c r="O233" i="1" s="1"/>
  <c r="W233" i="1" s="1"/>
  <c r="K231" i="1"/>
  <c r="U231" i="1"/>
  <c r="M231" i="1"/>
  <c r="V231" i="1" s="1"/>
  <c r="R231" i="1"/>
  <c r="X231" i="1" s="1"/>
  <c r="G234" i="1"/>
  <c r="B234" i="1"/>
  <c r="J232" i="1"/>
  <c r="L231" i="1" l="1"/>
  <c r="K232" i="1"/>
  <c r="U232" i="1"/>
  <c r="Q231" i="1"/>
  <c r="P232" i="1"/>
  <c r="R232" i="1" s="1"/>
  <c r="X232" i="1" s="1"/>
  <c r="M232" i="1"/>
  <c r="V232" i="1" s="1"/>
  <c r="I234" i="1"/>
  <c r="E234" i="1"/>
  <c r="D234" i="1"/>
  <c r="F235" i="1"/>
  <c r="C234" i="1"/>
  <c r="H235" i="1" l="1"/>
  <c r="T235" i="1"/>
  <c r="N234" i="1"/>
  <c r="O234" i="1" s="1"/>
  <c r="W234" i="1" s="1"/>
  <c r="Q232" i="1"/>
  <c r="P233" i="1"/>
  <c r="L232" i="1"/>
  <c r="B235" i="1"/>
  <c r="G235" i="1"/>
  <c r="I235" i="1" l="1"/>
  <c r="F236" i="1"/>
  <c r="C235" i="1"/>
  <c r="E235" i="1"/>
  <c r="D235" i="1"/>
  <c r="J233" i="1"/>
  <c r="H236" i="1" l="1"/>
  <c r="T236" i="1"/>
  <c r="N235" i="1"/>
  <c r="O235" i="1" s="1"/>
  <c r="W235" i="1" s="1"/>
  <c r="K233" i="1"/>
  <c r="U233" i="1"/>
  <c r="M233" i="1"/>
  <c r="V233" i="1" s="1"/>
  <c r="R233" i="1"/>
  <c r="X233" i="1" s="1"/>
  <c r="J234" i="1"/>
  <c r="B236" i="1"/>
  <c r="G236" i="1"/>
  <c r="L233" i="1" l="1"/>
  <c r="K234" i="1"/>
  <c r="U234" i="1"/>
  <c r="Q233" i="1"/>
  <c r="P234" i="1"/>
  <c r="R234" i="1" s="1"/>
  <c r="X234" i="1" s="1"/>
  <c r="M234" i="1"/>
  <c r="V234" i="1" s="1"/>
  <c r="I236" i="1"/>
  <c r="E236" i="1"/>
  <c r="D236" i="1"/>
  <c r="F237" i="1"/>
  <c r="C236" i="1"/>
  <c r="J235" i="1"/>
  <c r="H237" i="1" l="1"/>
  <c r="T237" i="1"/>
  <c r="K235" i="1"/>
  <c r="U235" i="1"/>
  <c r="N236" i="1"/>
  <c r="O236" i="1" s="1"/>
  <c r="W236" i="1" s="1"/>
  <c r="Q234" i="1"/>
  <c r="P235" i="1"/>
  <c r="R235" i="1" s="1"/>
  <c r="X235" i="1" s="1"/>
  <c r="M235" i="1"/>
  <c r="V235" i="1" s="1"/>
  <c r="G237" i="1"/>
  <c r="B237" i="1"/>
  <c r="L234" i="1"/>
  <c r="Q235" i="1" l="1"/>
  <c r="P236" i="1"/>
  <c r="I237" i="1"/>
  <c r="L235" i="1"/>
  <c r="E237" i="1"/>
  <c r="D237" i="1"/>
  <c r="F238" i="1"/>
  <c r="C237" i="1"/>
  <c r="H238" i="1" l="1"/>
  <c r="T238" i="1"/>
  <c r="N237" i="1"/>
  <c r="O237" i="1" s="1"/>
  <c r="W237" i="1" s="1"/>
  <c r="B238" i="1"/>
  <c r="G238" i="1"/>
  <c r="I238" i="1" l="1"/>
  <c r="J236" i="1"/>
  <c r="D238" i="1"/>
  <c r="F239" i="1"/>
  <c r="C238" i="1"/>
  <c r="E238" i="1"/>
  <c r="H239" i="1" l="1"/>
  <c r="T239" i="1"/>
  <c r="N238" i="1"/>
  <c r="O238" i="1" s="1"/>
  <c r="W238" i="1" s="1"/>
  <c r="K236" i="1"/>
  <c r="M236" i="1" s="1"/>
  <c r="V236" i="1" s="1"/>
  <c r="U236" i="1"/>
  <c r="R236" i="1"/>
  <c r="X236" i="1" s="1"/>
  <c r="G239" i="1"/>
  <c r="B239" i="1"/>
  <c r="J237" i="1"/>
  <c r="K237" i="1" l="1"/>
  <c r="M237" i="1" s="1"/>
  <c r="V237" i="1" s="1"/>
  <c r="U237" i="1"/>
  <c r="Q236" i="1"/>
  <c r="P237" i="1"/>
  <c r="R237" i="1" s="1"/>
  <c r="X237" i="1" s="1"/>
  <c r="I239" i="1"/>
  <c r="J238" i="1"/>
  <c r="L236" i="1"/>
  <c r="E239" i="1"/>
  <c r="D239" i="1"/>
  <c r="F240" i="1"/>
  <c r="C239" i="1"/>
  <c r="H240" i="1" l="1"/>
  <c r="T240" i="1"/>
  <c r="K238" i="1"/>
  <c r="U238" i="1"/>
  <c r="N239" i="1"/>
  <c r="O239" i="1" s="1"/>
  <c r="W239" i="1" s="1"/>
  <c r="Q237" i="1"/>
  <c r="P238" i="1"/>
  <c r="R238" i="1" s="1"/>
  <c r="X238" i="1" s="1"/>
  <c r="M238" i="1"/>
  <c r="V238" i="1" s="1"/>
  <c r="L237" i="1"/>
  <c r="B240" i="1"/>
  <c r="G240" i="1"/>
  <c r="Q238" i="1" l="1"/>
  <c r="P239" i="1"/>
  <c r="I240" i="1"/>
  <c r="E240" i="1"/>
  <c r="D240" i="1"/>
  <c r="F241" i="1"/>
  <c r="C240" i="1"/>
  <c r="H241" i="1" l="1"/>
  <c r="T241" i="1"/>
  <c r="N240" i="1"/>
  <c r="O240" i="1" s="1"/>
  <c r="W240" i="1" s="1"/>
  <c r="B241" i="1"/>
  <c r="G241" i="1"/>
  <c r="L238" i="1"/>
  <c r="I241" i="1" l="1"/>
  <c r="J239" i="1"/>
  <c r="E241" i="1"/>
  <c r="D241" i="1"/>
  <c r="F242" i="1"/>
  <c r="C241" i="1"/>
  <c r="H242" i="1" l="1"/>
  <c r="T242" i="1"/>
  <c r="N241" i="1"/>
  <c r="O241" i="1" s="1"/>
  <c r="W241" i="1" s="1"/>
  <c r="K239" i="1"/>
  <c r="U239" i="1"/>
  <c r="M239" i="1"/>
  <c r="V239" i="1" s="1"/>
  <c r="R239" i="1"/>
  <c r="X239" i="1" s="1"/>
  <c r="G242" i="1"/>
  <c r="B242" i="1"/>
  <c r="J240" i="1"/>
  <c r="L239" i="1" l="1"/>
  <c r="K240" i="1"/>
  <c r="M240" i="1" s="1"/>
  <c r="V240" i="1" s="1"/>
  <c r="U240" i="1"/>
  <c r="Q239" i="1"/>
  <c r="P240" i="1"/>
  <c r="R240" i="1" s="1"/>
  <c r="X240" i="1" s="1"/>
  <c r="I242" i="1"/>
  <c r="E242" i="1"/>
  <c r="D242" i="1"/>
  <c r="F243" i="1"/>
  <c r="C242" i="1"/>
  <c r="H243" i="1" l="1"/>
  <c r="T243" i="1"/>
  <c r="N242" i="1"/>
  <c r="O242" i="1" s="1"/>
  <c r="W242" i="1" s="1"/>
  <c r="Q240" i="1"/>
  <c r="P241" i="1"/>
  <c r="B243" i="1"/>
  <c r="G243" i="1"/>
  <c r="L240" i="1"/>
  <c r="I243" i="1" l="1"/>
  <c r="J241" i="1"/>
  <c r="F244" i="1"/>
  <c r="C243" i="1"/>
  <c r="E243" i="1"/>
  <c r="D243" i="1"/>
  <c r="H244" i="1" l="1"/>
  <c r="T244" i="1"/>
  <c r="K241" i="1"/>
  <c r="U241" i="1"/>
  <c r="N243" i="1"/>
  <c r="O243" i="1" s="1"/>
  <c r="W243" i="1" s="1"/>
  <c r="M241" i="1"/>
  <c r="V241" i="1" s="1"/>
  <c r="R241" i="1"/>
  <c r="X241" i="1" s="1"/>
  <c r="B244" i="1"/>
  <c r="G244" i="1"/>
  <c r="J242" i="1"/>
  <c r="U242" i="1" s="1"/>
  <c r="L241" i="1" l="1"/>
  <c r="Q241" i="1"/>
  <c r="P242" i="1"/>
  <c r="I244" i="1"/>
  <c r="K242" i="1"/>
  <c r="E244" i="1"/>
  <c r="D244" i="1"/>
  <c r="F245" i="1"/>
  <c r="C244" i="1"/>
  <c r="J243" i="1"/>
  <c r="H245" i="1" l="1"/>
  <c r="T245" i="1"/>
  <c r="N244" i="1"/>
  <c r="O244" i="1" s="1"/>
  <c r="W244" i="1" s="1"/>
  <c r="K243" i="1"/>
  <c r="U243" i="1"/>
  <c r="M242" i="1"/>
  <c r="V242" i="1" s="1"/>
  <c r="R242" i="1"/>
  <c r="X242" i="1" s="1"/>
  <c r="G245" i="1"/>
  <c r="B245" i="1"/>
  <c r="M243" i="1" l="1"/>
  <c r="V243" i="1" s="1"/>
  <c r="L242" i="1"/>
  <c r="L243" i="1"/>
  <c r="Q242" i="1"/>
  <c r="P243" i="1"/>
  <c r="R243" i="1" s="1"/>
  <c r="X243" i="1" s="1"/>
  <c r="I245" i="1"/>
  <c r="J244" i="1"/>
  <c r="E245" i="1"/>
  <c r="D245" i="1"/>
  <c r="F246" i="1"/>
  <c r="C245" i="1"/>
  <c r="H246" i="1" l="1"/>
  <c r="T246" i="1"/>
  <c r="K244" i="1"/>
  <c r="U244" i="1"/>
  <c r="N245" i="1"/>
  <c r="O245" i="1" s="1"/>
  <c r="W245" i="1" s="1"/>
  <c r="Q243" i="1"/>
  <c r="P244" i="1"/>
  <c r="R244" i="1" s="1"/>
  <c r="X244" i="1" s="1"/>
  <c r="M244" i="1"/>
  <c r="V244" i="1" s="1"/>
  <c r="B246" i="1"/>
  <c r="G246" i="1"/>
  <c r="L244" i="1" l="1"/>
  <c r="Q244" i="1"/>
  <c r="P245" i="1"/>
  <c r="I246" i="1"/>
  <c r="D246" i="1"/>
  <c r="F247" i="1"/>
  <c r="C246" i="1"/>
  <c r="E246" i="1"/>
  <c r="H247" i="1" l="1"/>
  <c r="T247" i="1"/>
  <c r="N246" i="1"/>
  <c r="O246" i="1" s="1"/>
  <c r="W246" i="1" s="1"/>
  <c r="G247" i="1"/>
  <c r="B247" i="1"/>
  <c r="J245" i="1"/>
  <c r="K245" i="1" l="1"/>
  <c r="U245" i="1"/>
  <c r="M245" i="1"/>
  <c r="V245" i="1" s="1"/>
  <c r="R245" i="1"/>
  <c r="X245" i="1" s="1"/>
  <c r="I247" i="1"/>
  <c r="E247" i="1"/>
  <c r="D247" i="1"/>
  <c r="F248" i="1"/>
  <c r="C247" i="1"/>
  <c r="J246" i="1"/>
  <c r="L245" i="1" l="1"/>
  <c r="H248" i="1"/>
  <c r="T248" i="1"/>
  <c r="N247" i="1"/>
  <c r="O247" i="1" s="1"/>
  <c r="W247" i="1" s="1"/>
  <c r="K246" i="1"/>
  <c r="M246" i="1" s="1"/>
  <c r="V246" i="1" s="1"/>
  <c r="U246" i="1"/>
  <c r="Q245" i="1"/>
  <c r="P246" i="1"/>
  <c r="R246" i="1" s="1"/>
  <c r="X246" i="1" s="1"/>
  <c r="B248" i="1"/>
  <c r="G248" i="1"/>
  <c r="Q246" i="1" l="1"/>
  <c r="P247" i="1"/>
  <c r="I248" i="1"/>
  <c r="E248" i="1"/>
  <c r="D248" i="1"/>
  <c r="F249" i="1"/>
  <c r="C248" i="1"/>
  <c r="H249" i="1" l="1"/>
  <c r="T249" i="1"/>
  <c r="N248" i="1"/>
  <c r="O248" i="1" s="1"/>
  <c r="W248" i="1" s="1"/>
  <c r="L246" i="1"/>
  <c r="B249" i="1"/>
  <c r="G249" i="1"/>
  <c r="I249" i="1" l="1"/>
  <c r="E249" i="1"/>
  <c r="D249" i="1"/>
  <c r="F250" i="1"/>
  <c r="C249" i="1"/>
  <c r="J247" i="1"/>
  <c r="H250" i="1" l="1"/>
  <c r="T250" i="1"/>
  <c r="N249" i="1"/>
  <c r="O249" i="1" s="1"/>
  <c r="W249" i="1" s="1"/>
  <c r="K247" i="1"/>
  <c r="M247" i="1" s="1"/>
  <c r="V247" i="1" s="1"/>
  <c r="U247" i="1"/>
  <c r="R247" i="1"/>
  <c r="X247" i="1" s="1"/>
  <c r="G250" i="1"/>
  <c r="B250" i="1"/>
  <c r="J248" i="1"/>
  <c r="L247" i="1" l="1"/>
  <c r="K248" i="1"/>
  <c r="M248" i="1" s="1"/>
  <c r="V248" i="1" s="1"/>
  <c r="U248" i="1"/>
  <c r="Q247" i="1"/>
  <c r="P248" i="1"/>
  <c r="R248" i="1" s="1"/>
  <c r="X248" i="1" s="1"/>
  <c r="I250" i="1"/>
  <c r="E250" i="1"/>
  <c r="D250" i="1"/>
  <c r="F251" i="1"/>
  <c r="C250" i="1"/>
  <c r="H251" i="1" l="1"/>
  <c r="T251" i="1"/>
  <c r="L248" i="1"/>
  <c r="N250" i="1"/>
  <c r="O250" i="1" s="1"/>
  <c r="W250" i="1" s="1"/>
  <c r="Q248" i="1"/>
  <c r="P249" i="1"/>
  <c r="B251" i="1"/>
  <c r="G251" i="1"/>
  <c r="I251" i="1" l="1"/>
  <c r="F252" i="1"/>
  <c r="C251" i="1"/>
  <c r="E251" i="1"/>
  <c r="D251" i="1"/>
  <c r="J249" i="1"/>
  <c r="H252" i="1" l="1"/>
  <c r="T252" i="1"/>
  <c r="K249" i="1"/>
  <c r="U249" i="1"/>
  <c r="N251" i="1"/>
  <c r="O251" i="1" s="1"/>
  <c r="W251" i="1" s="1"/>
  <c r="M249" i="1"/>
  <c r="V249" i="1" s="1"/>
  <c r="R249" i="1"/>
  <c r="X249" i="1" s="1"/>
  <c r="J250" i="1"/>
  <c r="B252" i="1"/>
  <c r="G252" i="1"/>
  <c r="K250" i="1" l="1"/>
  <c r="M250" i="1" s="1"/>
  <c r="V250" i="1" s="1"/>
  <c r="U250" i="1"/>
  <c r="Q249" i="1"/>
  <c r="P250" i="1"/>
  <c r="R250" i="1" s="1"/>
  <c r="X250" i="1" s="1"/>
  <c r="I252" i="1"/>
  <c r="J251" i="1"/>
  <c r="L249" i="1"/>
  <c r="E252" i="1"/>
  <c r="D252" i="1"/>
  <c r="F253" i="1"/>
  <c r="C252" i="1"/>
  <c r="H253" i="1" l="1"/>
  <c r="T253" i="1"/>
  <c r="K251" i="1"/>
  <c r="U251" i="1"/>
  <c r="N252" i="1"/>
  <c r="O252" i="1" s="1"/>
  <c r="W252" i="1" s="1"/>
  <c r="Q250" i="1"/>
  <c r="P251" i="1"/>
  <c r="R251" i="1" s="1"/>
  <c r="X251" i="1" s="1"/>
  <c r="M251" i="1"/>
  <c r="V251" i="1" s="1"/>
  <c r="L250" i="1"/>
  <c r="G253" i="1"/>
  <c r="B253" i="1"/>
  <c r="Q251" i="1" l="1"/>
  <c r="P252" i="1"/>
  <c r="I253" i="1"/>
  <c r="L251" i="1"/>
  <c r="E253" i="1"/>
  <c r="D253" i="1"/>
  <c r="F254" i="1"/>
  <c r="C253" i="1"/>
  <c r="H254" i="1" l="1"/>
  <c r="T254" i="1"/>
  <c r="N253" i="1"/>
  <c r="O253" i="1" s="1"/>
  <c r="W253" i="1" s="1"/>
  <c r="J252" i="1"/>
  <c r="B254" i="1"/>
  <c r="G254" i="1"/>
  <c r="K252" i="1" l="1"/>
  <c r="U252" i="1"/>
  <c r="M252" i="1"/>
  <c r="V252" i="1" s="1"/>
  <c r="R252" i="1"/>
  <c r="X252" i="1" s="1"/>
  <c r="I254" i="1"/>
  <c r="J253" i="1"/>
  <c r="D254" i="1"/>
  <c r="F255" i="1"/>
  <c r="C254" i="1"/>
  <c r="E254" i="1"/>
  <c r="H255" i="1" l="1"/>
  <c r="T255" i="1"/>
  <c r="K253" i="1"/>
  <c r="U253" i="1"/>
  <c r="N254" i="1"/>
  <c r="O254" i="1" s="1"/>
  <c r="W254" i="1" s="1"/>
  <c r="Q252" i="1"/>
  <c r="P253" i="1"/>
  <c r="R253" i="1" s="1"/>
  <c r="X253" i="1" s="1"/>
  <c r="M253" i="1"/>
  <c r="V253" i="1" s="1"/>
  <c r="G255" i="1"/>
  <c r="B255" i="1"/>
  <c r="L252" i="1"/>
  <c r="J254" i="1"/>
  <c r="K254" i="1" l="1"/>
  <c r="M254" i="1" s="1"/>
  <c r="V254" i="1" s="1"/>
  <c r="U254" i="1"/>
  <c r="Q253" i="1"/>
  <c r="P254" i="1"/>
  <c r="R254" i="1" s="1"/>
  <c r="X254" i="1" s="1"/>
  <c r="I255" i="1"/>
  <c r="L253" i="1"/>
  <c r="E255" i="1"/>
  <c r="D255" i="1"/>
  <c r="F256" i="1"/>
  <c r="C255" i="1"/>
  <c r="H256" i="1" l="1"/>
  <c r="T256" i="1"/>
  <c r="N255" i="1"/>
  <c r="O255" i="1" s="1"/>
  <c r="W255" i="1" s="1"/>
  <c r="Q254" i="1"/>
  <c r="P255" i="1"/>
  <c r="B256" i="1"/>
  <c r="G256" i="1"/>
  <c r="I256" i="1" l="1"/>
  <c r="L254" i="1"/>
  <c r="E256" i="1"/>
  <c r="D256" i="1"/>
  <c r="F257" i="1"/>
  <c r="C256" i="1"/>
  <c r="H257" i="1" l="1"/>
  <c r="T257" i="1"/>
  <c r="N256" i="1"/>
  <c r="O256" i="1" s="1"/>
  <c r="W256" i="1" s="1"/>
  <c r="B257" i="1"/>
  <c r="G257" i="1"/>
  <c r="I257" i="1" l="1"/>
  <c r="J255" i="1"/>
  <c r="E257" i="1"/>
  <c r="D257" i="1"/>
  <c r="F258" i="1"/>
  <c r="C257" i="1"/>
  <c r="H258" i="1" l="1"/>
  <c r="T258" i="1"/>
  <c r="N257" i="1"/>
  <c r="O257" i="1" s="1"/>
  <c r="W257" i="1" s="1"/>
  <c r="K255" i="1"/>
  <c r="U255" i="1"/>
  <c r="M255" i="1"/>
  <c r="V255" i="1" s="1"/>
  <c r="R255" i="1"/>
  <c r="X255" i="1" s="1"/>
  <c r="J256" i="1"/>
  <c r="G258" i="1"/>
  <c r="B258" i="1"/>
  <c r="K256" i="1" l="1"/>
  <c r="M256" i="1" s="1"/>
  <c r="V256" i="1" s="1"/>
  <c r="U256" i="1"/>
  <c r="Q255" i="1"/>
  <c r="P256" i="1"/>
  <c r="R256" i="1" s="1"/>
  <c r="X256" i="1" s="1"/>
  <c r="I258" i="1"/>
  <c r="E258" i="1"/>
  <c r="D258" i="1"/>
  <c r="F259" i="1"/>
  <c r="C258" i="1"/>
  <c r="L255" i="1"/>
  <c r="H259" i="1" l="1"/>
  <c r="T259" i="1"/>
  <c r="N258" i="1"/>
  <c r="O258" i="1" s="1"/>
  <c r="W258" i="1" s="1"/>
  <c r="Q256" i="1"/>
  <c r="P257" i="1"/>
  <c r="B259" i="1"/>
  <c r="G259" i="1"/>
  <c r="L256" i="1"/>
  <c r="I259" i="1" l="1"/>
  <c r="J257" i="1"/>
  <c r="F260" i="1"/>
  <c r="C259" i="1"/>
  <c r="E259" i="1"/>
  <c r="D259" i="1"/>
  <c r="H260" i="1" l="1"/>
  <c r="T260" i="1"/>
  <c r="N259" i="1"/>
  <c r="O259" i="1" s="1"/>
  <c r="W259" i="1" s="1"/>
  <c r="K257" i="1"/>
  <c r="M257" i="1" s="1"/>
  <c r="V257" i="1" s="1"/>
  <c r="U257" i="1"/>
  <c r="R257" i="1"/>
  <c r="X257" i="1" s="1"/>
  <c r="B260" i="1"/>
  <c r="G260" i="1"/>
  <c r="J258" i="1"/>
  <c r="L257" i="1" l="1"/>
  <c r="K258" i="1"/>
  <c r="U258" i="1"/>
  <c r="Q257" i="1"/>
  <c r="P258" i="1"/>
  <c r="R258" i="1" s="1"/>
  <c r="X258" i="1" s="1"/>
  <c r="M258" i="1"/>
  <c r="V258" i="1" s="1"/>
  <c r="I260" i="1"/>
  <c r="J259" i="1"/>
  <c r="E260" i="1"/>
  <c r="D260" i="1"/>
  <c r="F261" i="1"/>
  <c r="C260" i="1"/>
  <c r="H261" i="1" l="1"/>
  <c r="T261" i="1"/>
  <c r="K259" i="1"/>
  <c r="U259" i="1"/>
  <c r="N260" i="1"/>
  <c r="O260" i="1" s="1"/>
  <c r="W260" i="1" s="1"/>
  <c r="Q258" i="1"/>
  <c r="P259" i="1"/>
  <c r="R259" i="1" s="1"/>
  <c r="X259" i="1" s="1"/>
  <c r="M259" i="1"/>
  <c r="V259" i="1" s="1"/>
  <c r="L258" i="1"/>
  <c r="G261" i="1"/>
  <c r="B261" i="1"/>
  <c r="Q259" i="1" l="1"/>
  <c r="P260" i="1"/>
  <c r="I261" i="1"/>
  <c r="E261" i="1"/>
  <c r="D261" i="1"/>
  <c r="F262" i="1"/>
  <c r="C261" i="1"/>
  <c r="H262" i="1" l="1"/>
  <c r="T262" i="1"/>
  <c r="N261" i="1"/>
  <c r="O261" i="1" s="1"/>
  <c r="W261" i="1" s="1"/>
  <c r="B262" i="1"/>
  <c r="G262" i="1"/>
  <c r="L259" i="1"/>
  <c r="I262" i="1" l="1"/>
  <c r="J260" i="1"/>
  <c r="D262" i="1"/>
  <c r="F263" i="1"/>
  <c r="C262" i="1"/>
  <c r="E262" i="1"/>
  <c r="H263" i="1" l="1"/>
  <c r="T263" i="1"/>
  <c r="N262" i="1"/>
  <c r="O262" i="1" s="1"/>
  <c r="W262" i="1" s="1"/>
  <c r="K260" i="1"/>
  <c r="U260" i="1"/>
  <c r="M260" i="1"/>
  <c r="V260" i="1" s="1"/>
  <c r="R260" i="1"/>
  <c r="X260" i="1" s="1"/>
  <c r="J261" i="1"/>
  <c r="G263" i="1"/>
  <c r="B263" i="1"/>
  <c r="L260" i="1" l="1"/>
  <c r="K261" i="1"/>
  <c r="U261" i="1"/>
  <c r="Q260" i="1"/>
  <c r="P261" i="1"/>
  <c r="R261" i="1" s="1"/>
  <c r="X261" i="1" s="1"/>
  <c r="M261" i="1"/>
  <c r="V261" i="1" s="1"/>
  <c r="I263" i="1"/>
  <c r="E263" i="1"/>
  <c r="D263" i="1"/>
  <c r="F264" i="1"/>
  <c r="C263" i="1"/>
  <c r="J262" i="1"/>
  <c r="H264" i="1" l="1"/>
  <c r="T264" i="1"/>
  <c r="N263" i="1"/>
  <c r="O263" i="1" s="1"/>
  <c r="W263" i="1" s="1"/>
  <c r="K262" i="1"/>
  <c r="U262" i="1"/>
  <c r="Q261" i="1"/>
  <c r="P262" i="1"/>
  <c r="R262" i="1" s="1"/>
  <c r="X262" i="1" s="1"/>
  <c r="M262" i="1"/>
  <c r="V262" i="1" s="1"/>
  <c r="B264" i="1"/>
  <c r="G264" i="1"/>
  <c r="L261" i="1"/>
  <c r="Q262" i="1" l="1"/>
  <c r="P263" i="1"/>
  <c r="I264" i="1"/>
  <c r="E264" i="1"/>
  <c r="D264" i="1"/>
  <c r="F265" i="1"/>
  <c r="C264" i="1"/>
  <c r="H265" i="1" l="1"/>
  <c r="T265" i="1"/>
  <c r="N264" i="1"/>
  <c r="O264" i="1" s="1"/>
  <c r="W264" i="1" s="1"/>
  <c r="L262" i="1"/>
  <c r="B265" i="1"/>
  <c r="G265" i="1"/>
  <c r="I265" i="1" l="1"/>
  <c r="E265" i="1"/>
  <c r="D265" i="1"/>
  <c r="F266" i="1"/>
  <c r="C265" i="1"/>
  <c r="J263" i="1"/>
  <c r="H266" i="1" l="1"/>
  <c r="T266" i="1"/>
  <c r="K263" i="1"/>
  <c r="M263" i="1" s="1"/>
  <c r="U263" i="1"/>
  <c r="N265" i="1"/>
  <c r="O265" i="1" s="1"/>
  <c r="W265" i="1" s="1"/>
  <c r="R263" i="1"/>
  <c r="X263" i="1" s="1"/>
  <c r="G266" i="1"/>
  <c r="B266" i="1"/>
  <c r="J264" i="1"/>
  <c r="V263" i="1" l="1"/>
  <c r="L263" i="1"/>
  <c r="K264" i="1"/>
  <c r="U264" i="1"/>
  <c r="Q263" i="1"/>
  <c r="P264" i="1"/>
  <c r="R264" i="1" s="1"/>
  <c r="X264" i="1" s="1"/>
  <c r="M264" i="1"/>
  <c r="V264" i="1" s="1"/>
  <c r="I266" i="1"/>
  <c r="E266" i="1"/>
  <c r="D266" i="1"/>
  <c r="F267" i="1"/>
  <c r="C266" i="1"/>
  <c r="H267" i="1" l="1"/>
  <c r="T267" i="1"/>
  <c r="L264" i="1"/>
  <c r="N266" i="1"/>
  <c r="O266" i="1" s="1"/>
  <c r="W266" i="1" s="1"/>
  <c r="Q264" i="1"/>
  <c r="P265" i="1"/>
  <c r="B267" i="1"/>
  <c r="G267" i="1"/>
  <c r="I267" i="1" l="1"/>
  <c r="J265" i="1"/>
  <c r="F268" i="1"/>
  <c r="C267" i="1"/>
  <c r="E267" i="1"/>
  <c r="D267" i="1"/>
  <c r="H268" i="1" l="1"/>
  <c r="T268" i="1"/>
  <c r="K265" i="1"/>
  <c r="M265" i="1" s="1"/>
  <c r="U265" i="1"/>
  <c r="N267" i="1"/>
  <c r="O267" i="1" s="1"/>
  <c r="W267" i="1" s="1"/>
  <c r="R265" i="1"/>
  <c r="X265" i="1" s="1"/>
  <c r="B268" i="1"/>
  <c r="G268" i="1"/>
  <c r="J266" i="1"/>
  <c r="V265" i="1" l="1"/>
  <c r="L265" i="1"/>
  <c r="K266" i="1"/>
  <c r="U266" i="1"/>
  <c r="Q265" i="1"/>
  <c r="P266" i="1"/>
  <c r="R266" i="1" s="1"/>
  <c r="X266" i="1" s="1"/>
  <c r="M266" i="1"/>
  <c r="V266" i="1" s="1"/>
  <c r="I268" i="1"/>
  <c r="E268" i="1"/>
  <c r="D268" i="1"/>
  <c r="F269" i="1"/>
  <c r="C268" i="1"/>
  <c r="J267" i="1"/>
  <c r="H269" i="1" l="1"/>
  <c r="T269" i="1"/>
  <c r="K267" i="1"/>
  <c r="M267" i="1" s="1"/>
  <c r="V267" i="1" s="1"/>
  <c r="U267" i="1"/>
  <c r="N268" i="1"/>
  <c r="O268" i="1" s="1"/>
  <c r="W268" i="1" s="1"/>
  <c r="Q266" i="1"/>
  <c r="P267" i="1"/>
  <c r="R267" i="1" s="1"/>
  <c r="X267" i="1" s="1"/>
  <c r="L266" i="1"/>
  <c r="G269" i="1"/>
  <c r="B269" i="1"/>
  <c r="Q267" i="1" l="1"/>
  <c r="P268" i="1"/>
  <c r="I269" i="1"/>
  <c r="E269" i="1"/>
  <c r="D269" i="1"/>
  <c r="F270" i="1"/>
  <c r="C269" i="1"/>
  <c r="H270" i="1" l="1"/>
  <c r="T270" i="1"/>
  <c r="N269" i="1"/>
  <c r="O269" i="1" s="1"/>
  <c r="W269" i="1" s="1"/>
  <c r="B270" i="1"/>
  <c r="G270" i="1"/>
  <c r="J268" i="1"/>
  <c r="L267" i="1"/>
  <c r="K268" i="1" l="1"/>
  <c r="M268" i="1" s="1"/>
  <c r="U268" i="1"/>
  <c r="R268" i="1"/>
  <c r="X268" i="1" s="1"/>
  <c r="I270" i="1"/>
  <c r="D270" i="1"/>
  <c r="F271" i="1"/>
  <c r="C270" i="1"/>
  <c r="E270" i="1"/>
  <c r="H271" i="1" l="1"/>
  <c r="T271" i="1"/>
  <c r="V268" i="1"/>
  <c r="L268" i="1"/>
  <c r="N270" i="1"/>
  <c r="O270" i="1" s="1"/>
  <c r="W270" i="1" s="1"/>
  <c r="Q268" i="1"/>
  <c r="P269" i="1"/>
  <c r="G271" i="1"/>
  <c r="B271" i="1"/>
  <c r="I271" i="1" l="1"/>
  <c r="E271" i="1"/>
  <c r="D271" i="1"/>
  <c r="F272" i="1"/>
  <c r="C271" i="1"/>
  <c r="J269" i="1"/>
  <c r="H272" i="1" l="1"/>
  <c r="T272" i="1"/>
  <c r="K269" i="1"/>
  <c r="M269" i="1" s="1"/>
  <c r="U269" i="1"/>
  <c r="N271" i="1"/>
  <c r="O271" i="1" s="1"/>
  <c r="W271" i="1" s="1"/>
  <c r="R269" i="1"/>
  <c r="X269" i="1" s="1"/>
  <c r="B272" i="1"/>
  <c r="G272" i="1"/>
  <c r="J270" i="1"/>
  <c r="V269" i="1" l="1"/>
  <c r="L269" i="1"/>
  <c r="K270" i="1"/>
  <c r="U270" i="1"/>
  <c r="Q269" i="1"/>
  <c r="P270" i="1"/>
  <c r="R270" i="1" s="1"/>
  <c r="X270" i="1" s="1"/>
  <c r="M270" i="1"/>
  <c r="V270" i="1" s="1"/>
  <c r="I272" i="1"/>
  <c r="E272" i="1"/>
  <c r="D272" i="1"/>
  <c r="F273" i="1"/>
  <c r="C272" i="1"/>
  <c r="H273" i="1" l="1"/>
  <c r="T273" i="1"/>
  <c r="L270" i="1"/>
  <c r="N272" i="1"/>
  <c r="O272" i="1" s="1"/>
  <c r="W272" i="1" s="1"/>
  <c r="Q270" i="1"/>
  <c r="P271" i="1"/>
  <c r="B273" i="1"/>
  <c r="G273" i="1"/>
  <c r="I273" i="1" l="1"/>
  <c r="J271" i="1"/>
  <c r="E273" i="1"/>
  <c r="D273" i="1"/>
  <c r="F274" i="1"/>
  <c r="C273" i="1"/>
  <c r="H274" i="1" l="1"/>
  <c r="T274" i="1"/>
  <c r="N273" i="1"/>
  <c r="O273" i="1" s="1"/>
  <c r="W273" i="1" s="1"/>
  <c r="K271" i="1"/>
  <c r="M271" i="1" s="1"/>
  <c r="V271" i="1" s="1"/>
  <c r="U271" i="1"/>
  <c r="R271" i="1"/>
  <c r="X271" i="1" s="1"/>
  <c r="G274" i="1"/>
  <c r="B274" i="1"/>
  <c r="J272" i="1"/>
  <c r="L271" i="1" l="1"/>
  <c r="K272" i="1"/>
  <c r="U272" i="1"/>
  <c r="Q271" i="1"/>
  <c r="P272" i="1"/>
  <c r="R272" i="1" s="1"/>
  <c r="X272" i="1" s="1"/>
  <c r="M272" i="1"/>
  <c r="V272" i="1" s="1"/>
  <c r="I274" i="1"/>
  <c r="E274" i="1"/>
  <c r="D274" i="1"/>
  <c r="F275" i="1"/>
  <c r="C274" i="1"/>
  <c r="H275" i="1" l="1"/>
  <c r="T275" i="1"/>
  <c r="N274" i="1"/>
  <c r="O274" i="1" s="1"/>
  <c r="W274" i="1" s="1"/>
  <c r="Q272" i="1"/>
  <c r="P273" i="1"/>
  <c r="L272" i="1"/>
  <c r="B275" i="1"/>
  <c r="G275" i="1"/>
  <c r="I275" i="1" l="1"/>
  <c r="J273" i="1"/>
  <c r="F276" i="1"/>
  <c r="C275" i="1"/>
  <c r="E275" i="1"/>
  <c r="D275" i="1"/>
  <c r="H276" i="1" l="1"/>
  <c r="T276" i="1"/>
  <c r="N275" i="1"/>
  <c r="O275" i="1" s="1"/>
  <c r="W275" i="1" s="1"/>
  <c r="K273" i="1"/>
  <c r="M273" i="1" s="1"/>
  <c r="V273" i="1" s="1"/>
  <c r="U273" i="1"/>
  <c r="R273" i="1"/>
  <c r="X273" i="1" s="1"/>
  <c r="B276" i="1"/>
  <c r="G276" i="1"/>
  <c r="J274" i="1"/>
  <c r="K274" i="1" l="1"/>
  <c r="M274" i="1" s="1"/>
  <c r="V274" i="1" s="1"/>
  <c r="U274" i="1"/>
  <c r="Q273" i="1"/>
  <c r="P274" i="1"/>
  <c r="R274" i="1" s="1"/>
  <c r="X274" i="1" s="1"/>
  <c r="I276" i="1"/>
  <c r="E276" i="1"/>
  <c r="D276" i="1"/>
  <c r="F277" i="1"/>
  <c r="C276" i="1"/>
  <c r="J275" i="1"/>
  <c r="L273" i="1"/>
  <c r="H277" i="1" l="1"/>
  <c r="T277" i="1"/>
  <c r="N276" i="1"/>
  <c r="O276" i="1" s="1"/>
  <c r="W276" i="1" s="1"/>
  <c r="K275" i="1"/>
  <c r="U275" i="1"/>
  <c r="Q274" i="1"/>
  <c r="P275" i="1"/>
  <c r="R275" i="1" s="1"/>
  <c r="X275" i="1" s="1"/>
  <c r="M275" i="1"/>
  <c r="V275" i="1" s="1"/>
  <c r="L274" i="1"/>
  <c r="G277" i="1"/>
  <c r="B277" i="1"/>
  <c r="Q275" i="1" l="1"/>
  <c r="P276" i="1"/>
  <c r="I277" i="1"/>
  <c r="E277" i="1"/>
  <c r="D277" i="1"/>
  <c r="F278" i="1"/>
  <c r="C277" i="1"/>
  <c r="H278" i="1" l="1"/>
  <c r="T278" i="1"/>
  <c r="N277" i="1"/>
  <c r="O277" i="1" s="1"/>
  <c r="W277" i="1" s="1"/>
  <c r="L275" i="1"/>
  <c r="B278" i="1"/>
  <c r="G278" i="1"/>
  <c r="I278" i="1" l="1"/>
  <c r="J276" i="1"/>
  <c r="D278" i="1"/>
  <c r="F279" i="1"/>
  <c r="C278" i="1"/>
  <c r="E278" i="1"/>
  <c r="H279" i="1" l="1"/>
  <c r="T279" i="1"/>
  <c r="N278" i="1"/>
  <c r="O278" i="1" s="1"/>
  <c r="W278" i="1" s="1"/>
  <c r="K276" i="1"/>
  <c r="U276" i="1"/>
  <c r="M276" i="1"/>
  <c r="V276" i="1" s="1"/>
  <c r="R276" i="1"/>
  <c r="X276" i="1" s="1"/>
  <c r="G279" i="1"/>
  <c r="B279" i="1"/>
  <c r="J277" i="1"/>
  <c r="K277" i="1" l="1"/>
  <c r="U277" i="1"/>
  <c r="Q276" i="1"/>
  <c r="P277" i="1"/>
  <c r="M277" i="1"/>
  <c r="V277" i="1" s="1"/>
  <c r="R277" i="1"/>
  <c r="X277" i="1" s="1"/>
  <c r="I279" i="1"/>
  <c r="L276" i="1"/>
  <c r="J278" i="1"/>
  <c r="E279" i="1"/>
  <c r="D279" i="1"/>
  <c r="F280" i="1"/>
  <c r="C279" i="1"/>
  <c r="H280" i="1" l="1"/>
  <c r="T280" i="1"/>
  <c r="N279" i="1"/>
  <c r="O279" i="1" s="1"/>
  <c r="W279" i="1" s="1"/>
  <c r="K278" i="1"/>
  <c r="U278" i="1"/>
  <c r="Q277" i="1"/>
  <c r="P278" i="1"/>
  <c r="R278" i="1" s="1"/>
  <c r="X278" i="1" s="1"/>
  <c r="M278" i="1"/>
  <c r="V278" i="1" s="1"/>
  <c r="L277" i="1"/>
  <c r="B280" i="1"/>
  <c r="G280" i="1"/>
  <c r="Q278" i="1" l="1"/>
  <c r="P279" i="1"/>
  <c r="I280" i="1"/>
  <c r="E280" i="1"/>
  <c r="D280" i="1"/>
  <c r="F281" i="1"/>
  <c r="C280" i="1"/>
  <c r="H281" i="1" l="1"/>
  <c r="T281" i="1"/>
  <c r="N280" i="1"/>
  <c r="O280" i="1" s="1"/>
  <c r="W280" i="1" s="1"/>
  <c r="L278" i="1"/>
  <c r="B281" i="1"/>
  <c r="G281" i="1"/>
  <c r="I281" i="1" l="1"/>
  <c r="J279" i="1"/>
  <c r="E281" i="1"/>
  <c r="D281" i="1"/>
  <c r="F282" i="1"/>
  <c r="C281" i="1"/>
  <c r="H282" i="1" l="1"/>
  <c r="T282" i="1"/>
  <c r="N281" i="1"/>
  <c r="O281" i="1" s="1"/>
  <c r="W281" i="1" s="1"/>
  <c r="K279" i="1"/>
  <c r="U279" i="1"/>
  <c r="M279" i="1"/>
  <c r="V279" i="1" s="1"/>
  <c r="R279" i="1"/>
  <c r="X279" i="1" s="1"/>
  <c r="J280" i="1"/>
  <c r="G282" i="1"/>
  <c r="B282" i="1"/>
  <c r="K280" i="1" l="1"/>
  <c r="U280" i="1"/>
  <c r="Q279" i="1"/>
  <c r="P280" i="1"/>
  <c r="M280" i="1"/>
  <c r="V280" i="1" s="1"/>
  <c r="R280" i="1"/>
  <c r="X280" i="1" s="1"/>
  <c r="I282" i="1"/>
  <c r="E282" i="1"/>
  <c r="D282" i="1"/>
  <c r="F283" i="1"/>
  <c r="C282" i="1"/>
  <c r="L279" i="1"/>
  <c r="H283" i="1" l="1"/>
  <c r="T283" i="1"/>
  <c r="N282" i="1"/>
  <c r="O282" i="1" s="1"/>
  <c r="W282" i="1" s="1"/>
  <c r="Q280" i="1"/>
  <c r="P281" i="1"/>
  <c r="B283" i="1"/>
  <c r="G283" i="1"/>
  <c r="I283" i="1" l="1"/>
  <c r="F284" i="1"/>
  <c r="C283" i="1"/>
  <c r="E283" i="1"/>
  <c r="D283" i="1"/>
  <c r="L280" i="1"/>
  <c r="J281" i="1"/>
  <c r="H284" i="1" l="1"/>
  <c r="T284" i="1"/>
  <c r="K281" i="1"/>
  <c r="U281" i="1"/>
  <c r="N283" i="1"/>
  <c r="O283" i="1" s="1"/>
  <c r="W283" i="1" s="1"/>
  <c r="M281" i="1"/>
  <c r="V281" i="1" s="1"/>
  <c r="R281" i="1"/>
  <c r="X281" i="1" s="1"/>
  <c r="J282" i="1"/>
  <c r="B284" i="1"/>
  <c r="G284" i="1"/>
  <c r="K282" i="1" l="1"/>
  <c r="U282" i="1"/>
  <c r="Q281" i="1"/>
  <c r="P282" i="1"/>
  <c r="R282" i="1" s="1"/>
  <c r="X282" i="1" s="1"/>
  <c r="M282" i="1"/>
  <c r="V282" i="1" s="1"/>
  <c r="I284" i="1"/>
  <c r="J283" i="1"/>
  <c r="E284" i="1"/>
  <c r="D284" i="1"/>
  <c r="F285" i="1"/>
  <c r="C284" i="1"/>
  <c r="L281" i="1"/>
  <c r="H285" i="1" l="1"/>
  <c r="T285" i="1"/>
  <c r="K283" i="1"/>
  <c r="U283" i="1"/>
  <c r="N284" i="1"/>
  <c r="O284" i="1" s="1"/>
  <c r="W284" i="1" s="1"/>
  <c r="Q282" i="1"/>
  <c r="P283" i="1"/>
  <c r="R283" i="1" s="1"/>
  <c r="X283" i="1" s="1"/>
  <c r="M283" i="1"/>
  <c r="V283" i="1" s="1"/>
  <c r="L282" i="1"/>
  <c r="J284" i="1"/>
  <c r="G285" i="1"/>
  <c r="B285" i="1"/>
  <c r="K284" i="1" l="1"/>
  <c r="M284" i="1" s="1"/>
  <c r="V284" i="1" s="1"/>
  <c r="U284" i="1"/>
  <c r="Q283" i="1"/>
  <c r="P284" i="1"/>
  <c r="R284" i="1" s="1"/>
  <c r="X284" i="1" s="1"/>
  <c r="I285" i="1"/>
  <c r="L283" i="1"/>
  <c r="E285" i="1"/>
  <c r="D285" i="1"/>
  <c r="F286" i="1"/>
  <c r="C285" i="1"/>
  <c r="H286" i="1" l="1"/>
  <c r="T286" i="1"/>
  <c r="N285" i="1"/>
  <c r="O285" i="1" s="1"/>
  <c r="W285" i="1" s="1"/>
  <c r="Q284" i="1"/>
  <c r="P285" i="1"/>
  <c r="B286" i="1"/>
  <c r="G286" i="1"/>
  <c r="I286" i="1" l="1"/>
  <c r="L284" i="1"/>
  <c r="D286" i="1"/>
  <c r="F287" i="1"/>
  <c r="C286" i="1"/>
  <c r="E286" i="1"/>
  <c r="H287" i="1" l="1"/>
  <c r="T287" i="1"/>
  <c r="N286" i="1"/>
  <c r="O286" i="1" s="1"/>
  <c r="W286" i="1" s="1"/>
  <c r="G287" i="1"/>
  <c r="B287" i="1"/>
  <c r="J285" i="1"/>
  <c r="K285" i="1" l="1"/>
  <c r="U285" i="1"/>
  <c r="M285" i="1"/>
  <c r="V285" i="1" s="1"/>
  <c r="R285" i="1"/>
  <c r="X285" i="1" s="1"/>
  <c r="I287" i="1"/>
  <c r="L285" i="1"/>
  <c r="J286" i="1"/>
  <c r="E287" i="1"/>
  <c r="D287" i="1"/>
  <c r="F288" i="1"/>
  <c r="C287" i="1"/>
  <c r="H288" i="1" l="1"/>
  <c r="T288" i="1"/>
  <c r="N287" i="1"/>
  <c r="O287" i="1" s="1"/>
  <c r="W287" i="1" s="1"/>
  <c r="K286" i="1"/>
  <c r="M286" i="1" s="1"/>
  <c r="V286" i="1" s="1"/>
  <c r="U286" i="1"/>
  <c r="Q285" i="1"/>
  <c r="P286" i="1"/>
  <c r="R286" i="1" s="1"/>
  <c r="X286" i="1" s="1"/>
  <c r="B288" i="1"/>
  <c r="G288" i="1"/>
  <c r="L286" i="1" l="1"/>
  <c r="Q286" i="1"/>
  <c r="P287" i="1"/>
  <c r="I288" i="1"/>
  <c r="E288" i="1"/>
  <c r="D288" i="1"/>
  <c r="F289" i="1"/>
  <c r="C288" i="1"/>
  <c r="H289" i="1" l="1"/>
  <c r="T289" i="1"/>
  <c r="N288" i="1"/>
  <c r="O288" i="1" s="1"/>
  <c r="W288" i="1" s="1"/>
  <c r="B289" i="1"/>
  <c r="G289" i="1"/>
  <c r="I289" i="1" l="1"/>
  <c r="J287" i="1"/>
  <c r="E289" i="1"/>
  <c r="D289" i="1"/>
  <c r="F290" i="1"/>
  <c r="C289" i="1"/>
  <c r="H290" i="1" l="1"/>
  <c r="T290" i="1"/>
  <c r="N289" i="1"/>
  <c r="O289" i="1" s="1"/>
  <c r="W289" i="1" s="1"/>
  <c r="K287" i="1"/>
  <c r="U287" i="1"/>
  <c r="M287" i="1"/>
  <c r="V287" i="1" s="1"/>
  <c r="R287" i="1"/>
  <c r="X287" i="1" s="1"/>
  <c r="J288" i="1"/>
  <c r="G290" i="1"/>
  <c r="B290" i="1"/>
  <c r="K288" i="1" l="1"/>
  <c r="U288" i="1"/>
  <c r="Q287" i="1"/>
  <c r="P288" i="1"/>
  <c r="M288" i="1"/>
  <c r="V288" i="1" s="1"/>
  <c r="R288" i="1"/>
  <c r="X288" i="1" s="1"/>
  <c r="I290" i="1"/>
  <c r="E290" i="1"/>
  <c r="D290" i="1"/>
  <c r="F291" i="1"/>
  <c r="C290" i="1"/>
  <c r="L287" i="1"/>
  <c r="H291" i="1" l="1"/>
  <c r="T291" i="1"/>
  <c r="N290" i="1"/>
  <c r="O290" i="1" s="1"/>
  <c r="W290" i="1" s="1"/>
  <c r="Q288" i="1"/>
  <c r="P289" i="1"/>
  <c r="B291" i="1"/>
  <c r="G291" i="1"/>
  <c r="I291" i="1" l="1"/>
  <c r="F292" i="1"/>
  <c r="C291" i="1"/>
  <c r="E291" i="1"/>
  <c r="D291" i="1"/>
  <c r="L288" i="1"/>
  <c r="J289" i="1"/>
  <c r="H292" i="1" l="1"/>
  <c r="T292" i="1"/>
  <c r="K289" i="1"/>
  <c r="U289" i="1"/>
  <c r="N291" i="1"/>
  <c r="O291" i="1" s="1"/>
  <c r="W291" i="1" s="1"/>
  <c r="M289" i="1"/>
  <c r="V289" i="1" s="1"/>
  <c r="R289" i="1"/>
  <c r="X289" i="1" s="1"/>
  <c r="J290" i="1"/>
  <c r="B292" i="1"/>
  <c r="G292" i="1"/>
  <c r="L289" i="1" l="1"/>
  <c r="K290" i="1"/>
  <c r="U290" i="1"/>
  <c r="Q289" i="1"/>
  <c r="P290" i="1"/>
  <c r="R290" i="1" s="1"/>
  <c r="X290" i="1" s="1"/>
  <c r="M290" i="1"/>
  <c r="V290" i="1" s="1"/>
  <c r="I292" i="1"/>
  <c r="J291" i="1"/>
  <c r="E292" i="1"/>
  <c r="D292" i="1"/>
  <c r="F293" i="1"/>
  <c r="C292" i="1"/>
  <c r="H293" i="1" l="1"/>
  <c r="T293" i="1"/>
  <c r="K291" i="1"/>
  <c r="U291" i="1"/>
  <c r="N292" i="1"/>
  <c r="O292" i="1" s="1"/>
  <c r="W292" i="1" s="1"/>
  <c r="Q290" i="1"/>
  <c r="P291" i="1"/>
  <c r="R291" i="1" s="1"/>
  <c r="X291" i="1" s="1"/>
  <c r="M291" i="1"/>
  <c r="V291" i="1" s="1"/>
  <c r="G293" i="1"/>
  <c r="B293" i="1"/>
  <c r="L290" i="1"/>
  <c r="Q291" i="1" l="1"/>
  <c r="P292" i="1"/>
  <c r="I293" i="1"/>
  <c r="L291" i="1"/>
  <c r="E293" i="1"/>
  <c r="D293" i="1"/>
  <c r="F294" i="1"/>
  <c r="C293" i="1"/>
  <c r="H294" i="1" l="1"/>
  <c r="T294" i="1"/>
  <c r="N293" i="1"/>
  <c r="O293" i="1" s="1"/>
  <c r="W293" i="1" s="1"/>
  <c r="B294" i="1"/>
  <c r="G294" i="1"/>
  <c r="I294" i="1" l="1"/>
  <c r="D294" i="1"/>
  <c r="F295" i="1"/>
  <c r="C294" i="1"/>
  <c r="E294" i="1"/>
  <c r="J292" i="1"/>
  <c r="H295" i="1" l="1"/>
  <c r="T295" i="1"/>
  <c r="N294" i="1"/>
  <c r="O294" i="1" s="1"/>
  <c r="W294" i="1" s="1"/>
  <c r="K292" i="1"/>
  <c r="U292" i="1"/>
  <c r="M292" i="1"/>
  <c r="R292" i="1"/>
  <c r="X292" i="1" s="1"/>
  <c r="G295" i="1"/>
  <c r="B295" i="1"/>
  <c r="J293" i="1"/>
  <c r="L292" i="1" l="1"/>
  <c r="V292" i="1"/>
  <c r="K293" i="1"/>
  <c r="U293" i="1"/>
  <c r="Q292" i="1"/>
  <c r="P293" i="1"/>
  <c r="R293" i="1" s="1"/>
  <c r="X293" i="1" s="1"/>
  <c r="M293" i="1"/>
  <c r="V293" i="1" s="1"/>
  <c r="I295" i="1"/>
  <c r="E295" i="1"/>
  <c r="D295" i="1"/>
  <c r="F296" i="1"/>
  <c r="C295" i="1"/>
  <c r="J294" i="1"/>
  <c r="H296" i="1" l="1"/>
  <c r="T296" i="1"/>
  <c r="L293" i="1"/>
  <c r="K294" i="1"/>
  <c r="M294" i="1" s="1"/>
  <c r="V294" i="1" s="1"/>
  <c r="U294" i="1"/>
  <c r="N295" i="1"/>
  <c r="O295" i="1" s="1"/>
  <c r="W295" i="1" s="1"/>
  <c r="Q293" i="1"/>
  <c r="P294" i="1"/>
  <c r="R294" i="1" s="1"/>
  <c r="X294" i="1" s="1"/>
  <c r="B296" i="1"/>
  <c r="G296" i="1"/>
  <c r="Q294" i="1" l="1"/>
  <c r="P295" i="1"/>
  <c r="I296" i="1"/>
  <c r="L294" i="1"/>
  <c r="E296" i="1"/>
  <c r="D296" i="1"/>
  <c r="F297" i="1"/>
  <c r="C296" i="1"/>
  <c r="H297" i="1" l="1"/>
  <c r="T297" i="1"/>
  <c r="N296" i="1"/>
  <c r="O296" i="1" s="1"/>
  <c r="W296" i="1" s="1"/>
  <c r="B297" i="1"/>
  <c r="G297" i="1"/>
  <c r="I297" i="1" l="1"/>
  <c r="J295" i="1"/>
  <c r="E297" i="1"/>
  <c r="D297" i="1"/>
  <c r="F298" i="1"/>
  <c r="C297" i="1"/>
  <c r="H298" i="1" l="1"/>
  <c r="T298" i="1"/>
  <c r="N297" i="1"/>
  <c r="O297" i="1" s="1"/>
  <c r="W297" i="1" s="1"/>
  <c r="K295" i="1"/>
  <c r="U295" i="1"/>
  <c r="M295" i="1"/>
  <c r="R295" i="1"/>
  <c r="X295" i="1" s="1"/>
  <c r="J296" i="1"/>
  <c r="G298" i="1"/>
  <c r="B298" i="1"/>
  <c r="L295" i="1" l="1"/>
  <c r="V295" i="1"/>
  <c r="K296" i="1"/>
  <c r="U296" i="1"/>
  <c r="Q295" i="1"/>
  <c r="P296" i="1"/>
  <c r="M296" i="1"/>
  <c r="V296" i="1" s="1"/>
  <c r="R296" i="1"/>
  <c r="X296" i="1" s="1"/>
  <c r="I298" i="1"/>
  <c r="E298" i="1"/>
  <c r="D298" i="1"/>
  <c r="F299" i="1"/>
  <c r="C298" i="1"/>
  <c r="H299" i="1" l="1"/>
  <c r="T299" i="1"/>
  <c r="L296" i="1"/>
  <c r="N298" i="1"/>
  <c r="O298" i="1" s="1"/>
  <c r="W298" i="1" s="1"/>
  <c r="Q296" i="1"/>
  <c r="P297" i="1"/>
  <c r="B299" i="1"/>
  <c r="G299" i="1"/>
  <c r="I299" i="1" l="1"/>
  <c r="J297" i="1"/>
  <c r="F300" i="1"/>
  <c r="C299" i="1"/>
  <c r="E299" i="1"/>
  <c r="D299" i="1"/>
  <c r="H300" i="1" l="1"/>
  <c r="T300" i="1"/>
  <c r="N299" i="1"/>
  <c r="O299" i="1" s="1"/>
  <c r="W299" i="1" s="1"/>
  <c r="K297" i="1"/>
  <c r="M297" i="1" s="1"/>
  <c r="V297" i="1" s="1"/>
  <c r="U297" i="1"/>
  <c r="R297" i="1"/>
  <c r="X297" i="1" s="1"/>
  <c r="J298" i="1"/>
  <c r="B300" i="1"/>
  <c r="G300" i="1"/>
  <c r="L297" i="1" l="1"/>
  <c r="K298" i="1"/>
  <c r="U298" i="1"/>
  <c r="Q297" i="1"/>
  <c r="P298" i="1"/>
  <c r="R298" i="1" s="1"/>
  <c r="X298" i="1" s="1"/>
  <c r="M298" i="1"/>
  <c r="V298" i="1" s="1"/>
  <c r="I300" i="1"/>
  <c r="J299" i="1"/>
  <c r="E300" i="1"/>
  <c r="D300" i="1"/>
  <c r="F301" i="1"/>
  <c r="C300" i="1"/>
  <c r="H301" i="1" l="1"/>
  <c r="T301" i="1"/>
  <c r="K299" i="1"/>
  <c r="U299" i="1"/>
  <c r="N300" i="1"/>
  <c r="O300" i="1" s="1"/>
  <c r="W300" i="1" s="1"/>
  <c r="Q298" i="1"/>
  <c r="P299" i="1"/>
  <c r="R299" i="1" s="1"/>
  <c r="X299" i="1" s="1"/>
  <c r="M299" i="1"/>
  <c r="V299" i="1" s="1"/>
  <c r="L298" i="1"/>
  <c r="G301" i="1"/>
  <c r="B301" i="1"/>
  <c r="Q299" i="1" l="1"/>
  <c r="P300" i="1"/>
  <c r="I301" i="1"/>
  <c r="L299" i="1"/>
  <c r="E301" i="1"/>
  <c r="D301" i="1"/>
  <c r="F302" i="1"/>
  <c r="C301" i="1"/>
  <c r="H302" i="1" l="1"/>
  <c r="T302" i="1"/>
  <c r="N301" i="1"/>
  <c r="O301" i="1" s="1"/>
  <c r="W301" i="1" s="1"/>
  <c r="B302" i="1"/>
  <c r="G302" i="1"/>
  <c r="I302" i="1" l="1"/>
  <c r="D302" i="1"/>
  <c r="F303" i="1"/>
  <c r="C302" i="1"/>
  <c r="E302" i="1"/>
  <c r="J300" i="1"/>
  <c r="H303" i="1" l="1"/>
  <c r="T303" i="1"/>
  <c r="K300" i="1"/>
  <c r="U300" i="1"/>
  <c r="N302" i="1"/>
  <c r="O302" i="1" s="1"/>
  <c r="W302" i="1" s="1"/>
  <c r="M300" i="1"/>
  <c r="V300" i="1" s="1"/>
  <c r="R300" i="1"/>
  <c r="X300" i="1" s="1"/>
  <c r="G303" i="1"/>
  <c r="B303" i="1"/>
  <c r="J301" i="1"/>
  <c r="L300" i="1" l="1"/>
  <c r="K301" i="1"/>
  <c r="U301" i="1"/>
  <c r="Q300" i="1"/>
  <c r="P301" i="1"/>
  <c r="R301" i="1" s="1"/>
  <c r="X301" i="1" s="1"/>
  <c r="M301" i="1"/>
  <c r="V301" i="1" s="1"/>
  <c r="I303" i="1"/>
  <c r="E303" i="1"/>
  <c r="D303" i="1"/>
  <c r="F304" i="1"/>
  <c r="C303" i="1"/>
  <c r="H304" i="1" l="1"/>
  <c r="T304" i="1"/>
  <c r="N303" i="1"/>
  <c r="O303" i="1" s="1"/>
  <c r="W303" i="1" s="1"/>
  <c r="Q301" i="1"/>
  <c r="P302" i="1"/>
  <c r="L301" i="1"/>
  <c r="J302" i="1"/>
  <c r="G304" i="1"/>
  <c r="B304" i="1"/>
  <c r="K302" i="1" l="1"/>
  <c r="M302" i="1" s="1"/>
  <c r="U302" i="1"/>
  <c r="R302" i="1"/>
  <c r="X302" i="1" s="1"/>
  <c r="I304" i="1"/>
  <c r="D304" i="1"/>
  <c r="F305" i="1"/>
  <c r="C304" i="1"/>
  <c r="E304" i="1"/>
  <c r="H305" i="1" l="1"/>
  <c r="T305" i="1"/>
  <c r="V302" i="1"/>
  <c r="L302" i="1"/>
  <c r="N304" i="1"/>
  <c r="O304" i="1" s="1"/>
  <c r="W304" i="1" s="1"/>
  <c r="Q302" i="1"/>
  <c r="P303" i="1"/>
  <c r="B305" i="1"/>
  <c r="G305" i="1"/>
  <c r="I305" i="1" l="1"/>
  <c r="F306" i="1"/>
  <c r="C305" i="1"/>
  <c r="E305" i="1"/>
  <c r="D305" i="1"/>
  <c r="J303" i="1"/>
  <c r="H306" i="1" l="1"/>
  <c r="T306" i="1"/>
  <c r="N305" i="1"/>
  <c r="O305" i="1" s="1"/>
  <c r="W305" i="1" s="1"/>
  <c r="K303" i="1"/>
  <c r="M303" i="1" s="1"/>
  <c r="V303" i="1" s="1"/>
  <c r="U303" i="1"/>
  <c r="R303" i="1"/>
  <c r="X303" i="1" s="1"/>
  <c r="B306" i="1"/>
  <c r="G306" i="1"/>
  <c r="J304" i="1"/>
  <c r="K304" i="1" l="1"/>
  <c r="U304" i="1"/>
  <c r="Q303" i="1"/>
  <c r="P304" i="1"/>
  <c r="R304" i="1" s="1"/>
  <c r="X304" i="1" s="1"/>
  <c r="M304" i="1"/>
  <c r="V304" i="1" s="1"/>
  <c r="I306" i="1"/>
  <c r="J305" i="1"/>
  <c r="L303" i="1"/>
  <c r="E306" i="1"/>
  <c r="D306" i="1"/>
  <c r="F307" i="1"/>
  <c r="C306" i="1"/>
  <c r="H307" i="1" l="1"/>
  <c r="T307" i="1"/>
  <c r="K305" i="1"/>
  <c r="U305" i="1"/>
  <c r="N306" i="1"/>
  <c r="O306" i="1" s="1"/>
  <c r="W306" i="1" s="1"/>
  <c r="Q304" i="1"/>
  <c r="P305" i="1"/>
  <c r="R305" i="1" s="1"/>
  <c r="X305" i="1" s="1"/>
  <c r="M305" i="1"/>
  <c r="V305" i="1" s="1"/>
  <c r="G307" i="1"/>
  <c r="B307" i="1"/>
  <c r="Q305" i="1" l="1"/>
  <c r="P306" i="1"/>
  <c r="I307" i="1"/>
  <c r="L304" i="1"/>
  <c r="E307" i="1"/>
  <c r="D307" i="1"/>
  <c r="F308" i="1"/>
  <c r="C307" i="1"/>
  <c r="H308" i="1" l="1"/>
  <c r="T308" i="1"/>
  <c r="N307" i="1"/>
  <c r="O307" i="1" s="1"/>
  <c r="W307" i="1" s="1"/>
  <c r="B308" i="1"/>
  <c r="G308" i="1"/>
  <c r="L305" i="1"/>
  <c r="I308" i="1" l="1"/>
  <c r="J306" i="1"/>
  <c r="D308" i="1"/>
  <c r="F309" i="1"/>
  <c r="C308" i="1"/>
  <c r="E308" i="1"/>
  <c r="H309" i="1" l="1"/>
  <c r="T309" i="1"/>
  <c r="K306" i="1"/>
  <c r="U306" i="1"/>
  <c r="N308" i="1"/>
  <c r="O308" i="1" s="1"/>
  <c r="W308" i="1" s="1"/>
  <c r="M306" i="1"/>
  <c r="V306" i="1" s="1"/>
  <c r="R306" i="1"/>
  <c r="X306" i="1" s="1"/>
  <c r="J307" i="1"/>
  <c r="G309" i="1"/>
  <c r="B309" i="1"/>
  <c r="K307" i="1" l="1"/>
  <c r="U307" i="1"/>
  <c r="Q306" i="1"/>
  <c r="P307" i="1"/>
  <c r="R307" i="1" s="1"/>
  <c r="X307" i="1" s="1"/>
  <c r="M307" i="1"/>
  <c r="V307" i="1" s="1"/>
  <c r="I309" i="1"/>
  <c r="J308" i="1"/>
  <c r="E309" i="1"/>
  <c r="F310" i="1"/>
  <c r="C309" i="1"/>
  <c r="D309" i="1"/>
  <c r="L306" i="1"/>
  <c r="H310" i="1" l="1"/>
  <c r="T310" i="1"/>
  <c r="K308" i="1"/>
  <c r="U308" i="1"/>
  <c r="N309" i="1"/>
  <c r="O309" i="1" s="1"/>
  <c r="W309" i="1" s="1"/>
  <c r="Q307" i="1"/>
  <c r="P308" i="1"/>
  <c r="R308" i="1" s="1"/>
  <c r="X308" i="1" s="1"/>
  <c r="M308" i="1"/>
  <c r="V308" i="1" s="1"/>
  <c r="B310" i="1"/>
  <c r="G310" i="1"/>
  <c r="L307" i="1"/>
  <c r="Q308" i="1" l="1"/>
  <c r="P309" i="1"/>
  <c r="I310" i="1"/>
  <c r="L308" i="1"/>
  <c r="E310" i="1"/>
  <c r="D310" i="1"/>
  <c r="C310" i="1"/>
  <c r="F311" i="1"/>
  <c r="H311" i="1" l="1"/>
  <c r="T311" i="1"/>
  <c r="N310" i="1"/>
  <c r="O310" i="1" s="1"/>
  <c r="W310" i="1" s="1"/>
  <c r="G311" i="1"/>
  <c r="B311" i="1"/>
  <c r="I311" i="1" l="1"/>
  <c r="E311" i="1"/>
  <c r="D311" i="1"/>
  <c r="F312" i="1"/>
  <c r="C311" i="1"/>
  <c r="J309" i="1"/>
  <c r="H312" i="1" l="1"/>
  <c r="T312" i="1"/>
  <c r="K309" i="1"/>
  <c r="U309" i="1"/>
  <c r="N311" i="1"/>
  <c r="O311" i="1" s="1"/>
  <c r="W311" i="1" s="1"/>
  <c r="M309" i="1"/>
  <c r="V309" i="1" s="1"/>
  <c r="R309" i="1"/>
  <c r="X309" i="1" s="1"/>
  <c r="G312" i="1"/>
  <c r="B312" i="1"/>
  <c r="J310" i="1"/>
  <c r="K310" i="1" l="1"/>
  <c r="U310" i="1"/>
  <c r="Q309" i="1"/>
  <c r="P310" i="1"/>
  <c r="M310" i="1"/>
  <c r="V310" i="1" s="1"/>
  <c r="R310" i="1"/>
  <c r="X310" i="1" s="1"/>
  <c r="I312" i="1"/>
  <c r="L309" i="1"/>
  <c r="D312" i="1"/>
  <c r="F313" i="1"/>
  <c r="C312" i="1"/>
  <c r="E312" i="1"/>
  <c r="J311" i="1"/>
  <c r="H313" i="1" l="1"/>
  <c r="T313" i="1"/>
  <c r="N312" i="1"/>
  <c r="O312" i="1" s="1"/>
  <c r="W312" i="1" s="1"/>
  <c r="K311" i="1"/>
  <c r="U311" i="1"/>
  <c r="Q310" i="1"/>
  <c r="P311" i="1"/>
  <c r="R311" i="1" s="1"/>
  <c r="X311" i="1" s="1"/>
  <c r="M311" i="1"/>
  <c r="V311" i="1" s="1"/>
  <c r="B313" i="1"/>
  <c r="G313" i="1"/>
  <c r="Q311" i="1" l="1"/>
  <c r="P312" i="1"/>
  <c r="I313" i="1"/>
  <c r="F314" i="1"/>
  <c r="C313" i="1"/>
  <c r="E313" i="1"/>
  <c r="D313" i="1"/>
  <c r="L310" i="1"/>
  <c r="H314" i="1" l="1"/>
  <c r="T314" i="1"/>
  <c r="N313" i="1"/>
  <c r="O313" i="1" s="1"/>
  <c r="W313" i="1" s="1"/>
  <c r="B314" i="1"/>
  <c r="G314" i="1"/>
  <c r="J312" i="1"/>
  <c r="K312" i="1" l="1"/>
  <c r="U312" i="1"/>
  <c r="M312" i="1"/>
  <c r="V312" i="1" s="1"/>
  <c r="R312" i="1"/>
  <c r="X312" i="1" s="1"/>
  <c r="I314" i="1"/>
  <c r="E314" i="1"/>
  <c r="D314" i="1"/>
  <c r="F315" i="1"/>
  <c r="C314" i="1"/>
  <c r="L311" i="1"/>
  <c r="H315" i="1" l="1"/>
  <c r="T315" i="1"/>
  <c r="N314" i="1"/>
  <c r="O314" i="1" s="1"/>
  <c r="W314" i="1" s="1"/>
  <c r="Q312" i="1"/>
  <c r="P313" i="1"/>
  <c r="G315" i="1"/>
  <c r="B315" i="1"/>
  <c r="J313" i="1"/>
  <c r="K313" i="1" l="1"/>
  <c r="U313" i="1"/>
  <c r="M313" i="1"/>
  <c r="V313" i="1" s="1"/>
  <c r="R313" i="1"/>
  <c r="X313" i="1" s="1"/>
  <c r="I315" i="1"/>
  <c r="E315" i="1"/>
  <c r="D315" i="1"/>
  <c r="F316" i="1"/>
  <c r="C315" i="1"/>
  <c r="J314" i="1"/>
  <c r="L312" i="1"/>
  <c r="H316" i="1" l="1"/>
  <c r="T316" i="1"/>
  <c r="N315" i="1"/>
  <c r="O315" i="1" s="1"/>
  <c r="W315" i="1" s="1"/>
  <c r="K314" i="1"/>
  <c r="U314" i="1"/>
  <c r="Q313" i="1"/>
  <c r="P314" i="1"/>
  <c r="R314" i="1" s="1"/>
  <c r="X314" i="1" s="1"/>
  <c r="M314" i="1"/>
  <c r="V314" i="1" s="1"/>
  <c r="L313" i="1"/>
  <c r="B316" i="1"/>
  <c r="G316" i="1"/>
  <c r="Q314" i="1" l="1"/>
  <c r="P315" i="1"/>
  <c r="I316" i="1"/>
  <c r="D316" i="1"/>
  <c r="F317" i="1"/>
  <c r="C316" i="1"/>
  <c r="E316" i="1"/>
  <c r="H317" i="1" l="1"/>
  <c r="T317" i="1"/>
  <c r="N316" i="1"/>
  <c r="O316" i="1" s="1"/>
  <c r="W316" i="1" s="1"/>
  <c r="J315" i="1"/>
  <c r="L314" i="1"/>
  <c r="G317" i="1"/>
  <c r="B317" i="1"/>
  <c r="K315" i="1" l="1"/>
  <c r="U315" i="1"/>
  <c r="M315" i="1"/>
  <c r="V315" i="1" s="1"/>
  <c r="R315" i="1"/>
  <c r="X315" i="1" s="1"/>
  <c r="I317" i="1"/>
  <c r="J316" i="1"/>
  <c r="E317" i="1"/>
  <c r="F318" i="1"/>
  <c r="C317" i="1"/>
  <c r="D317" i="1"/>
  <c r="H318" i="1" l="1"/>
  <c r="T318" i="1"/>
  <c r="K316" i="1"/>
  <c r="U316" i="1"/>
  <c r="N317" i="1"/>
  <c r="O317" i="1" s="1"/>
  <c r="W317" i="1" s="1"/>
  <c r="Q315" i="1"/>
  <c r="P316" i="1"/>
  <c r="R316" i="1" s="1"/>
  <c r="X316" i="1" s="1"/>
  <c r="M316" i="1"/>
  <c r="V316" i="1" s="1"/>
  <c r="L315" i="1"/>
  <c r="B318" i="1"/>
  <c r="G318" i="1"/>
  <c r="Q316" i="1" l="1"/>
  <c r="P317" i="1"/>
  <c r="I318" i="1"/>
  <c r="E318" i="1"/>
  <c r="D318" i="1"/>
  <c r="F319" i="1"/>
  <c r="C318" i="1"/>
  <c r="L316" i="1"/>
  <c r="H319" i="1" l="1"/>
  <c r="T319" i="1"/>
  <c r="N318" i="1"/>
  <c r="O318" i="1" s="1"/>
  <c r="W318" i="1" s="1"/>
  <c r="G319" i="1"/>
  <c r="B319" i="1"/>
  <c r="I319" i="1" l="1"/>
  <c r="E319" i="1"/>
  <c r="D319" i="1"/>
  <c r="F320" i="1"/>
  <c r="C319" i="1"/>
  <c r="J317" i="1"/>
  <c r="H320" i="1" l="1"/>
  <c r="T320" i="1"/>
  <c r="K317" i="1"/>
  <c r="U317" i="1"/>
  <c r="N319" i="1"/>
  <c r="O319" i="1" s="1"/>
  <c r="W319" i="1" s="1"/>
  <c r="M317" i="1"/>
  <c r="R317" i="1"/>
  <c r="X317" i="1" s="1"/>
  <c r="J318" i="1"/>
  <c r="G320" i="1"/>
  <c r="B320" i="1"/>
  <c r="K318" i="1" l="1"/>
  <c r="U318" i="1"/>
  <c r="L317" i="1"/>
  <c r="V317" i="1"/>
  <c r="Q317" i="1"/>
  <c r="P318" i="1"/>
  <c r="R318" i="1" s="1"/>
  <c r="X318" i="1" s="1"/>
  <c r="M318" i="1"/>
  <c r="V318" i="1" s="1"/>
  <c r="I320" i="1"/>
  <c r="D320" i="1"/>
  <c r="F321" i="1"/>
  <c r="C320" i="1"/>
  <c r="E320" i="1"/>
  <c r="J319" i="1"/>
  <c r="H321" i="1" l="1"/>
  <c r="T321" i="1"/>
  <c r="K319" i="1"/>
  <c r="U319" i="1"/>
  <c r="N320" i="1"/>
  <c r="O320" i="1" s="1"/>
  <c r="W320" i="1" s="1"/>
  <c r="Q318" i="1"/>
  <c r="P319" i="1"/>
  <c r="R319" i="1" s="1"/>
  <c r="X319" i="1" s="1"/>
  <c r="M319" i="1"/>
  <c r="V319" i="1" s="1"/>
  <c r="L318" i="1"/>
  <c r="B321" i="1"/>
  <c r="G321" i="1"/>
  <c r="Q319" i="1" l="1"/>
  <c r="P320" i="1"/>
  <c r="I321" i="1"/>
  <c r="L319" i="1"/>
  <c r="F322" i="1"/>
  <c r="C321" i="1"/>
  <c r="E321" i="1"/>
  <c r="D321" i="1"/>
  <c r="H322" i="1" l="1"/>
  <c r="T322" i="1"/>
  <c r="N321" i="1"/>
  <c r="O321" i="1" s="1"/>
  <c r="W321" i="1" s="1"/>
  <c r="B322" i="1"/>
  <c r="G322" i="1"/>
  <c r="J320" i="1"/>
  <c r="K320" i="1" l="1"/>
  <c r="U320" i="1"/>
  <c r="M320" i="1"/>
  <c r="V320" i="1" s="1"/>
  <c r="R320" i="1"/>
  <c r="X320" i="1" s="1"/>
  <c r="I322" i="1"/>
  <c r="L320" i="1"/>
  <c r="E322" i="1"/>
  <c r="D322" i="1"/>
  <c r="F323" i="1"/>
  <c r="C322" i="1"/>
  <c r="J321" i="1"/>
  <c r="H323" i="1" l="1"/>
  <c r="T323" i="1"/>
  <c r="N322" i="1"/>
  <c r="O322" i="1" s="1"/>
  <c r="W322" i="1" s="1"/>
  <c r="K321" i="1"/>
  <c r="U321" i="1"/>
  <c r="Q320" i="1"/>
  <c r="P321" i="1"/>
  <c r="R321" i="1" s="1"/>
  <c r="X321" i="1" s="1"/>
  <c r="M321" i="1"/>
  <c r="V321" i="1" s="1"/>
  <c r="B323" i="1"/>
  <c r="G323" i="1"/>
  <c r="Q321" i="1" l="1"/>
  <c r="P322" i="1"/>
  <c r="I323" i="1"/>
  <c r="E323" i="1"/>
  <c r="D323" i="1"/>
  <c r="F324" i="1"/>
  <c r="C323" i="1"/>
  <c r="L321" i="1"/>
  <c r="H324" i="1" l="1"/>
  <c r="T324" i="1"/>
  <c r="N323" i="1"/>
  <c r="O323" i="1" s="1"/>
  <c r="W323" i="1" s="1"/>
  <c r="B324" i="1"/>
  <c r="G324" i="1"/>
  <c r="J322" i="1"/>
  <c r="K322" i="1" l="1"/>
  <c r="U322" i="1"/>
  <c r="M322" i="1"/>
  <c r="V322" i="1" s="1"/>
  <c r="R322" i="1"/>
  <c r="X322" i="1" s="1"/>
  <c r="I324" i="1"/>
  <c r="E324" i="1"/>
  <c r="D324" i="1"/>
  <c r="F325" i="1"/>
  <c r="C324" i="1"/>
  <c r="J323" i="1"/>
  <c r="H325" i="1" l="1"/>
  <c r="T325" i="1"/>
  <c r="K323" i="1"/>
  <c r="U323" i="1"/>
  <c r="N324" i="1"/>
  <c r="O324" i="1" s="1"/>
  <c r="W324" i="1" s="1"/>
  <c r="Q322" i="1"/>
  <c r="P323" i="1"/>
  <c r="R323" i="1" s="1"/>
  <c r="X323" i="1" s="1"/>
  <c r="M323" i="1"/>
  <c r="V323" i="1" s="1"/>
  <c r="L322" i="1"/>
  <c r="G325" i="1"/>
  <c r="B325" i="1"/>
  <c r="Q323" i="1" l="1"/>
  <c r="P324" i="1"/>
  <c r="I325" i="1"/>
  <c r="E325" i="1"/>
  <c r="D325" i="1"/>
  <c r="F326" i="1"/>
  <c r="C325" i="1"/>
  <c r="H326" i="1" l="1"/>
  <c r="T326" i="1"/>
  <c r="N325" i="1"/>
  <c r="O325" i="1" s="1"/>
  <c r="W325" i="1" s="1"/>
  <c r="B326" i="1"/>
  <c r="G326" i="1"/>
  <c r="L323" i="1"/>
  <c r="I326" i="1" l="1"/>
  <c r="F327" i="1"/>
  <c r="C326" i="1"/>
  <c r="E326" i="1"/>
  <c r="D326" i="1"/>
  <c r="J324" i="1"/>
  <c r="H327" i="1" l="1"/>
  <c r="T327" i="1"/>
  <c r="K324" i="1"/>
  <c r="M324" i="1" s="1"/>
  <c r="V324" i="1" s="1"/>
  <c r="U324" i="1"/>
  <c r="N326" i="1"/>
  <c r="O326" i="1" s="1"/>
  <c r="W326" i="1" s="1"/>
  <c r="R324" i="1"/>
  <c r="X324" i="1" s="1"/>
  <c r="B327" i="1"/>
  <c r="G327" i="1"/>
  <c r="J325" i="1"/>
  <c r="L324" i="1" l="1"/>
  <c r="K325" i="1"/>
  <c r="U325" i="1"/>
  <c r="Q324" i="1"/>
  <c r="P325" i="1"/>
  <c r="M325" i="1"/>
  <c r="V325" i="1" s="1"/>
  <c r="R325" i="1"/>
  <c r="X325" i="1" s="1"/>
  <c r="I327" i="1"/>
  <c r="E327" i="1"/>
  <c r="D327" i="1"/>
  <c r="F328" i="1"/>
  <c r="C327" i="1"/>
  <c r="J326" i="1"/>
  <c r="H328" i="1" l="1"/>
  <c r="T328" i="1"/>
  <c r="L325" i="1"/>
  <c r="N327" i="1"/>
  <c r="O327" i="1" s="1"/>
  <c r="W327" i="1" s="1"/>
  <c r="K326" i="1"/>
  <c r="M326" i="1" s="1"/>
  <c r="V326" i="1" s="1"/>
  <c r="U326" i="1"/>
  <c r="Q325" i="1"/>
  <c r="P326" i="1"/>
  <c r="R326" i="1" s="1"/>
  <c r="X326" i="1" s="1"/>
  <c r="G328" i="1"/>
  <c r="B328" i="1"/>
  <c r="Q326" i="1" l="1"/>
  <c r="P327" i="1"/>
  <c r="I328" i="1"/>
  <c r="E328" i="1"/>
  <c r="D328" i="1"/>
  <c r="F329" i="1"/>
  <c r="C328" i="1"/>
  <c r="L326" i="1"/>
  <c r="H329" i="1" l="1"/>
  <c r="T329" i="1"/>
  <c r="N328" i="1"/>
  <c r="O328" i="1" s="1"/>
  <c r="W328" i="1" s="1"/>
  <c r="B329" i="1"/>
  <c r="G329" i="1"/>
  <c r="I329" i="1" l="1"/>
  <c r="J327" i="1"/>
  <c r="D329" i="1"/>
  <c r="F330" i="1"/>
  <c r="C329" i="1"/>
  <c r="E329" i="1"/>
  <c r="H330" i="1" l="1"/>
  <c r="T330" i="1"/>
  <c r="N329" i="1"/>
  <c r="O329" i="1" s="1"/>
  <c r="W329" i="1" s="1"/>
  <c r="K327" i="1"/>
  <c r="M327" i="1" s="1"/>
  <c r="V327" i="1" s="1"/>
  <c r="U327" i="1"/>
  <c r="R327" i="1"/>
  <c r="X327" i="1" s="1"/>
  <c r="G330" i="1"/>
  <c r="B330" i="1"/>
  <c r="J328" i="1"/>
  <c r="K328" i="1" l="1"/>
  <c r="U328" i="1"/>
  <c r="Q327" i="1"/>
  <c r="P328" i="1"/>
  <c r="R328" i="1" s="1"/>
  <c r="X328" i="1" s="1"/>
  <c r="M328" i="1"/>
  <c r="V328" i="1" s="1"/>
  <c r="I330" i="1"/>
  <c r="J329" i="1"/>
  <c r="L327" i="1"/>
  <c r="E330" i="1"/>
  <c r="D330" i="1"/>
  <c r="F331" i="1"/>
  <c r="C330" i="1"/>
  <c r="H331" i="1" l="1"/>
  <c r="T331" i="1"/>
  <c r="K329" i="1"/>
  <c r="U329" i="1"/>
  <c r="N330" i="1"/>
  <c r="O330" i="1" s="1"/>
  <c r="W330" i="1" s="1"/>
  <c r="Q328" i="1"/>
  <c r="P329" i="1"/>
  <c r="R329" i="1" s="1"/>
  <c r="X329" i="1" s="1"/>
  <c r="M329" i="1"/>
  <c r="V329" i="1" s="1"/>
  <c r="L328" i="1"/>
  <c r="B331" i="1"/>
  <c r="G331" i="1"/>
  <c r="Q329" i="1" l="1"/>
  <c r="P330" i="1"/>
  <c r="I331" i="1"/>
  <c r="E331" i="1"/>
  <c r="D331" i="1"/>
  <c r="F332" i="1"/>
  <c r="C331" i="1"/>
  <c r="H332" i="1" l="1"/>
  <c r="T332" i="1"/>
  <c r="N331" i="1"/>
  <c r="O331" i="1" s="1"/>
  <c r="W331" i="1" s="1"/>
  <c r="L329" i="1"/>
  <c r="B332" i="1"/>
  <c r="G332" i="1"/>
  <c r="I332" i="1" l="1"/>
  <c r="J330" i="1"/>
  <c r="E332" i="1"/>
  <c r="D332" i="1"/>
  <c r="F333" i="1"/>
  <c r="C332" i="1"/>
  <c r="H333" i="1" l="1"/>
  <c r="T333" i="1"/>
  <c r="N332" i="1"/>
  <c r="O332" i="1" s="1"/>
  <c r="W332" i="1" s="1"/>
  <c r="K330" i="1"/>
  <c r="M330" i="1" s="1"/>
  <c r="U330" i="1"/>
  <c r="R330" i="1"/>
  <c r="X330" i="1" s="1"/>
  <c r="G333" i="1"/>
  <c r="B333" i="1"/>
  <c r="J331" i="1"/>
  <c r="L330" i="1" l="1"/>
  <c r="V330" i="1"/>
  <c r="K331" i="1"/>
  <c r="U331" i="1"/>
  <c r="Q330" i="1"/>
  <c r="P331" i="1"/>
  <c r="R331" i="1" s="1"/>
  <c r="X331" i="1" s="1"/>
  <c r="M331" i="1"/>
  <c r="V331" i="1" s="1"/>
  <c r="I333" i="1"/>
  <c r="E333" i="1"/>
  <c r="D333" i="1"/>
  <c r="F334" i="1"/>
  <c r="C333" i="1"/>
  <c r="H334" i="1" l="1"/>
  <c r="T334" i="1"/>
  <c r="N333" i="1"/>
  <c r="O333" i="1" s="1"/>
  <c r="W333" i="1" s="1"/>
  <c r="Q331" i="1"/>
  <c r="P332" i="1"/>
  <c r="L331" i="1"/>
  <c r="B334" i="1"/>
  <c r="G334" i="1"/>
  <c r="I334" i="1" l="1"/>
  <c r="J332" i="1"/>
  <c r="F335" i="1"/>
  <c r="C334" i="1"/>
  <c r="E334" i="1"/>
  <c r="D334" i="1"/>
  <c r="H335" i="1" l="1"/>
  <c r="T335" i="1"/>
  <c r="K332" i="1"/>
  <c r="U332" i="1"/>
  <c r="N334" i="1"/>
  <c r="O334" i="1" s="1"/>
  <c r="W334" i="1" s="1"/>
  <c r="M332" i="1"/>
  <c r="V332" i="1" s="1"/>
  <c r="R332" i="1"/>
  <c r="X332" i="1" s="1"/>
  <c r="B335" i="1"/>
  <c r="G335" i="1"/>
  <c r="J333" i="1"/>
  <c r="K333" i="1" l="1"/>
  <c r="U333" i="1"/>
  <c r="Q332" i="1"/>
  <c r="P333" i="1"/>
  <c r="R333" i="1" s="1"/>
  <c r="X333" i="1" s="1"/>
  <c r="M333" i="1"/>
  <c r="V333" i="1" s="1"/>
  <c r="I335" i="1"/>
  <c r="L332" i="1"/>
  <c r="J334" i="1"/>
  <c r="E335" i="1"/>
  <c r="D335" i="1"/>
  <c r="F336" i="1"/>
  <c r="C335" i="1"/>
  <c r="H336" i="1" l="1"/>
  <c r="T336" i="1"/>
  <c r="N335" i="1"/>
  <c r="O335" i="1" s="1"/>
  <c r="W335" i="1" s="1"/>
  <c r="K334" i="1"/>
  <c r="U334" i="1"/>
  <c r="Q333" i="1"/>
  <c r="P334" i="1"/>
  <c r="R334" i="1" s="1"/>
  <c r="X334" i="1" s="1"/>
  <c r="M334" i="1"/>
  <c r="V334" i="1" s="1"/>
  <c r="L333" i="1"/>
  <c r="G336" i="1"/>
  <c r="B336" i="1"/>
  <c r="Q334" i="1" l="1"/>
  <c r="P335" i="1"/>
  <c r="I336" i="1"/>
  <c r="L334" i="1"/>
  <c r="E336" i="1"/>
  <c r="D336" i="1"/>
  <c r="F337" i="1"/>
  <c r="C336" i="1"/>
  <c r="H337" i="1" l="1"/>
  <c r="T337" i="1"/>
  <c r="N336" i="1"/>
  <c r="O336" i="1" s="1"/>
  <c r="W336" i="1" s="1"/>
  <c r="B337" i="1"/>
  <c r="G337" i="1"/>
  <c r="I337" i="1" l="1"/>
  <c r="J335" i="1"/>
  <c r="D337" i="1"/>
  <c r="F338" i="1"/>
  <c r="C337" i="1"/>
  <c r="E337" i="1"/>
  <c r="H338" i="1" l="1"/>
  <c r="T338" i="1"/>
  <c r="N337" i="1"/>
  <c r="O337" i="1" s="1"/>
  <c r="W337" i="1" s="1"/>
  <c r="K335" i="1"/>
  <c r="M335" i="1" s="1"/>
  <c r="U335" i="1"/>
  <c r="R335" i="1"/>
  <c r="X335" i="1" s="1"/>
  <c r="G338" i="1"/>
  <c r="B338" i="1"/>
  <c r="J336" i="1"/>
  <c r="V335" i="1" l="1"/>
  <c r="L335" i="1"/>
  <c r="K336" i="1"/>
  <c r="U336" i="1"/>
  <c r="Q335" i="1"/>
  <c r="P336" i="1"/>
  <c r="R336" i="1" s="1"/>
  <c r="X336" i="1" s="1"/>
  <c r="M336" i="1"/>
  <c r="V336" i="1" s="1"/>
  <c r="I338" i="1"/>
  <c r="E338" i="1"/>
  <c r="D338" i="1"/>
  <c r="F339" i="1"/>
  <c r="C338" i="1"/>
  <c r="J337" i="1"/>
  <c r="H339" i="1" l="1"/>
  <c r="T339" i="1"/>
  <c r="L336" i="1"/>
  <c r="K337" i="1"/>
  <c r="M337" i="1" s="1"/>
  <c r="V337" i="1" s="1"/>
  <c r="U337" i="1"/>
  <c r="N338" i="1"/>
  <c r="O338" i="1" s="1"/>
  <c r="W338" i="1" s="1"/>
  <c r="Q336" i="1"/>
  <c r="P337" i="1"/>
  <c r="R337" i="1" s="1"/>
  <c r="X337" i="1" s="1"/>
  <c r="B339" i="1"/>
  <c r="G339" i="1"/>
  <c r="Q337" i="1" l="1"/>
  <c r="P338" i="1"/>
  <c r="I339" i="1"/>
  <c r="E339" i="1"/>
  <c r="D339" i="1"/>
  <c r="F340" i="1"/>
  <c r="C339" i="1"/>
  <c r="L337" i="1"/>
  <c r="H340" i="1" l="1"/>
  <c r="T340" i="1"/>
  <c r="N339" i="1"/>
  <c r="O339" i="1" s="1"/>
  <c r="W339" i="1" s="1"/>
  <c r="J338" i="1"/>
  <c r="B340" i="1"/>
  <c r="G340" i="1"/>
  <c r="K338" i="1" l="1"/>
  <c r="U338" i="1"/>
  <c r="M338" i="1"/>
  <c r="V338" i="1" s="1"/>
  <c r="R338" i="1"/>
  <c r="X338" i="1" s="1"/>
  <c r="I340" i="1"/>
  <c r="E340" i="1"/>
  <c r="D340" i="1"/>
  <c r="F341" i="1"/>
  <c r="C340" i="1"/>
  <c r="J339" i="1"/>
  <c r="H341" i="1" l="1"/>
  <c r="T341" i="1"/>
  <c r="L338" i="1"/>
  <c r="K339" i="1"/>
  <c r="M339" i="1" s="1"/>
  <c r="V339" i="1" s="1"/>
  <c r="U339" i="1"/>
  <c r="N340" i="1"/>
  <c r="O340" i="1" s="1"/>
  <c r="W340" i="1" s="1"/>
  <c r="Q338" i="1"/>
  <c r="P339" i="1"/>
  <c r="R339" i="1" s="1"/>
  <c r="X339" i="1" s="1"/>
  <c r="G341" i="1"/>
  <c r="B341" i="1"/>
  <c r="Q339" i="1" l="1"/>
  <c r="P340" i="1"/>
  <c r="I341" i="1"/>
  <c r="L339" i="1"/>
  <c r="E341" i="1"/>
  <c r="D341" i="1"/>
  <c r="F342" i="1"/>
  <c r="C341" i="1"/>
  <c r="H342" i="1" l="1"/>
  <c r="T342" i="1"/>
  <c r="N341" i="1"/>
  <c r="O341" i="1" s="1"/>
  <c r="W341" i="1" s="1"/>
  <c r="J340" i="1"/>
  <c r="B342" i="1"/>
  <c r="G342" i="1"/>
  <c r="K340" i="1" l="1"/>
  <c r="U340" i="1"/>
  <c r="M340" i="1"/>
  <c r="R340" i="1"/>
  <c r="X340" i="1" s="1"/>
  <c r="I342" i="1"/>
  <c r="F343" i="1"/>
  <c r="C342" i="1"/>
  <c r="E342" i="1"/>
  <c r="D342" i="1"/>
  <c r="J341" i="1"/>
  <c r="H343" i="1" l="1"/>
  <c r="T343" i="1"/>
  <c r="L340" i="1"/>
  <c r="V340" i="1"/>
  <c r="K341" i="1"/>
  <c r="M341" i="1" s="1"/>
  <c r="V341" i="1" s="1"/>
  <c r="U341" i="1"/>
  <c r="N342" i="1"/>
  <c r="O342" i="1" s="1"/>
  <c r="W342" i="1" s="1"/>
  <c r="Q340" i="1"/>
  <c r="P341" i="1"/>
  <c r="R341" i="1" s="1"/>
  <c r="X341" i="1" s="1"/>
  <c r="J342" i="1"/>
  <c r="B343" i="1"/>
  <c r="G343" i="1"/>
  <c r="K342" i="1" l="1"/>
  <c r="M342" i="1" s="1"/>
  <c r="V342" i="1" s="1"/>
  <c r="U342" i="1"/>
  <c r="Q341" i="1"/>
  <c r="P342" i="1"/>
  <c r="R342" i="1" s="1"/>
  <c r="X342" i="1" s="1"/>
  <c r="I343" i="1"/>
  <c r="E343" i="1"/>
  <c r="D343" i="1"/>
  <c r="F344" i="1"/>
  <c r="C343" i="1"/>
  <c r="H344" i="1" l="1"/>
  <c r="T344" i="1"/>
  <c r="N343" i="1"/>
  <c r="O343" i="1" s="1"/>
  <c r="W343" i="1" s="1"/>
  <c r="Q342" i="1"/>
  <c r="P343" i="1"/>
  <c r="L341" i="1"/>
  <c r="G344" i="1"/>
  <c r="B344" i="1"/>
  <c r="I344" i="1" l="1"/>
  <c r="E344" i="1"/>
  <c r="D344" i="1"/>
  <c r="F345" i="1"/>
  <c r="C344" i="1"/>
  <c r="H345" i="1" l="1"/>
  <c r="T345" i="1"/>
  <c r="N344" i="1"/>
  <c r="O344" i="1" s="1"/>
  <c r="W344" i="1" s="1"/>
  <c r="B345" i="1"/>
  <c r="G345" i="1"/>
  <c r="L342" i="1"/>
  <c r="I345" i="1" l="1"/>
  <c r="J343" i="1"/>
  <c r="D345" i="1"/>
  <c r="F346" i="1"/>
  <c r="C345" i="1"/>
  <c r="E345" i="1"/>
  <c r="H346" i="1" l="1"/>
  <c r="T346" i="1"/>
  <c r="N345" i="1"/>
  <c r="O345" i="1" s="1"/>
  <c r="W345" i="1" s="1"/>
  <c r="K343" i="1"/>
  <c r="U343" i="1"/>
  <c r="M343" i="1"/>
  <c r="V343" i="1" s="1"/>
  <c r="R343" i="1"/>
  <c r="X343" i="1" s="1"/>
  <c r="G346" i="1"/>
  <c r="B346" i="1"/>
  <c r="J344" i="1"/>
  <c r="K344" i="1" l="1"/>
  <c r="U344" i="1"/>
  <c r="Q343" i="1"/>
  <c r="P344" i="1"/>
  <c r="R344" i="1" s="1"/>
  <c r="X344" i="1" s="1"/>
  <c r="M344" i="1"/>
  <c r="V344" i="1" s="1"/>
  <c r="I346" i="1"/>
  <c r="J345" i="1"/>
  <c r="E346" i="1"/>
  <c r="D346" i="1"/>
  <c r="F347" i="1"/>
  <c r="C346" i="1"/>
  <c r="L343" i="1"/>
  <c r="H347" i="1" l="1"/>
  <c r="T347" i="1"/>
  <c r="K345" i="1"/>
  <c r="U345" i="1"/>
  <c r="N346" i="1"/>
  <c r="O346" i="1" s="1"/>
  <c r="W346" i="1" s="1"/>
  <c r="Q344" i="1"/>
  <c r="P345" i="1"/>
  <c r="R345" i="1" s="1"/>
  <c r="X345" i="1" s="1"/>
  <c r="M345" i="1"/>
  <c r="V345" i="1" s="1"/>
  <c r="L344" i="1"/>
  <c r="B347" i="1"/>
  <c r="G347" i="1"/>
  <c r="Q345" i="1" l="1"/>
  <c r="P346" i="1"/>
  <c r="I347" i="1"/>
  <c r="E347" i="1"/>
  <c r="D347" i="1"/>
  <c r="F348" i="1"/>
  <c r="C347" i="1"/>
  <c r="H348" i="1" l="1"/>
  <c r="T348" i="1"/>
  <c r="N347" i="1"/>
  <c r="O347" i="1" s="1"/>
  <c r="W347" i="1" s="1"/>
  <c r="L345" i="1"/>
  <c r="B348" i="1"/>
  <c r="G348" i="1"/>
  <c r="I348" i="1" l="1"/>
  <c r="E348" i="1"/>
  <c r="D348" i="1"/>
  <c r="F349" i="1"/>
  <c r="C348" i="1"/>
  <c r="J346" i="1"/>
  <c r="H349" i="1" l="1"/>
  <c r="T349" i="1"/>
  <c r="K346" i="1"/>
  <c r="U346" i="1"/>
  <c r="N348" i="1"/>
  <c r="O348" i="1" s="1"/>
  <c r="W348" i="1" s="1"/>
  <c r="M346" i="1"/>
  <c r="V346" i="1" s="1"/>
  <c r="R346" i="1"/>
  <c r="X346" i="1" s="1"/>
  <c r="J347" i="1"/>
  <c r="G349" i="1"/>
  <c r="B349" i="1"/>
  <c r="L346" i="1" l="1"/>
  <c r="K347" i="1"/>
  <c r="U347" i="1"/>
  <c r="Q346" i="1"/>
  <c r="P347" i="1"/>
  <c r="R347" i="1" s="1"/>
  <c r="X347" i="1" s="1"/>
  <c r="M347" i="1"/>
  <c r="V347" i="1" s="1"/>
  <c r="I349" i="1"/>
  <c r="E349" i="1"/>
  <c r="D349" i="1"/>
  <c r="F350" i="1"/>
  <c r="C349" i="1"/>
  <c r="H350" i="1" l="1"/>
  <c r="T350" i="1"/>
  <c r="N349" i="1"/>
  <c r="O349" i="1" s="1"/>
  <c r="W349" i="1" s="1"/>
  <c r="Q347" i="1"/>
  <c r="P348" i="1"/>
  <c r="L347" i="1"/>
  <c r="B350" i="1"/>
  <c r="G350" i="1"/>
  <c r="I350" i="1" l="1"/>
  <c r="J348" i="1"/>
  <c r="F351" i="1"/>
  <c r="C350" i="1"/>
  <c r="E350" i="1"/>
  <c r="D350" i="1"/>
  <c r="H351" i="1" l="1"/>
  <c r="T351" i="1"/>
  <c r="K348" i="1"/>
  <c r="M348" i="1" s="1"/>
  <c r="V348" i="1" s="1"/>
  <c r="U348" i="1"/>
  <c r="N350" i="1"/>
  <c r="O350" i="1" s="1"/>
  <c r="W350" i="1" s="1"/>
  <c r="R348" i="1"/>
  <c r="X348" i="1" s="1"/>
  <c r="J349" i="1"/>
  <c r="B351" i="1"/>
  <c r="G351" i="1"/>
  <c r="L348" i="1" l="1"/>
  <c r="K349" i="1"/>
  <c r="U349" i="1"/>
  <c r="Q348" i="1"/>
  <c r="P349" i="1"/>
  <c r="R349" i="1" s="1"/>
  <c r="X349" i="1" s="1"/>
  <c r="M349" i="1"/>
  <c r="V349" i="1" s="1"/>
  <c r="I351" i="1"/>
  <c r="J350" i="1"/>
  <c r="E351" i="1"/>
  <c r="D351" i="1"/>
  <c r="F352" i="1"/>
  <c r="C351" i="1"/>
  <c r="H352" i="1" l="1"/>
  <c r="T352" i="1"/>
  <c r="L349" i="1"/>
  <c r="K350" i="1"/>
  <c r="M350" i="1" s="1"/>
  <c r="V350" i="1" s="1"/>
  <c r="U350" i="1"/>
  <c r="N351" i="1"/>
  <c r="O351" i="1" s="1"/>
  <c r="W351" i="1" s="1"/>
  <c r="Q349" i="1"/>
  <c r="P350" i="1"/>
  <c r="R350" i="1" s="1"/>
  <c r="X350" i="1" s="1"/>
  <c r="G352" i="1"/>
  <c r="B352" i="1"/>
  <c r="L350" i="1" l="1"/>
  <c r="Q350" i="1"/>
  <c r="P351" i="1"/>
  <c r="I352" i="1"/>
  <c r="E352" i="1"/>
  <c r="D352" i="1"/>
  <c r="F353" i="1"/>
  <c r="C352" i="1"/>
  <c r="H353" i="1" l="1"/>
  <c r="T353" i="1"/>
  <c r="N352" i="1"/>
  <c r="O352" i="1" s="1"/>
  <c r="W352" i="1" s="1"/>
  <c r="B353" i="1"/>
  <c r="G353" i="1"/>
  <c r="I353" i="1" l="1"/>
  <c r="D353" i="1"/>
  <c r="F354" i="1"/>
  <c r="C353" i="1"/>
  <c r="E353" i="1"/>
  <c r="J351" i="1"/>
  <c r="H354" i="1" l="1"/>
  <c r="T354" i="1"/>
  <c r="K351" i="1"/>
  <c r="U351" i="1"/>
  <c r="N353" i="1"/>
  <c r="O353" i="1" s="1"/>
  <c r="W353" i="1" s="1"/>
  <c r="M351" i="1"/>
  <c r="V351" i="1" s="1"/>
  <c r="R351" i="1"/>
  <c r="X351" i="1" s="1"/>
  <c r="G354" i="1"/>
  <c r="B354" i="1"/>
  <c r="J352" i="1"/>
  <c r="K352" i="1" l="1"/>
  <c r="U352" i="1"/>
  <c r="Q351" i="1"/>
  <c r="P352" i="1"/>
  <c r="R352" i="1" s="1"/>
  <c r="X352" i="1" s="1"/>
  <c r="M352" i="1"/>
  <c r="V352" i="1" s="1"/>
  <c r="I354" i="1"/>
  <c r="E354" i="1"/>
  <c r="D354" i="1"/>
  <c r="F355" i="1"/>
  <c r="C354" i="1"/>
  <c r="J353" i="1"/>
  <c r="L351" i="1"/>
  <c r="H355" i="1" l="1"/>
  <c r="T355" i="1"/>
  <c r="N354" i="1"/>
  <c r="O354" i="1" s="1"/>
  <c r="W354" i="1" s="1"/>
  <c r="K353" i="1"/>
  <c r="U353" i="1"/>
  <c r="Q352" i="1"/>
  <c r="P353" i="1"/>
  <c r="R353" i="1" s="1"/>
  <c r="X353" i="1" s="1"/>
  <c r="M353" i="1"/>
  <c r="V353" i="1" s="1"/>
  <c r="L352" i="1"/>
  <c r="B355" i="1"/>
  <c r="G355" i="1"/>
  <c r="Q353" i="1" l="1"/>
  <c r="P354" i="1"/>
  <c r="I355" i="1"/>
  <c r="E355" i="1"/>
  <c r="D355" i="1"/>
  <c r="F356" i="1"/>
  <c r="C355" i="1"/>
  <c r="H356" i="1" l="1"/>
  <c r="T356" i="1"/>
  <c r="N355" i="1"/>
  <c r="O355" i="1" s="1"/>
  <c r="W355" i="1" s="1"/>
  <c r="B356" i="1"/>
  <c r="G356" i="1"/>
  <c r="L353" i="1"/>
  <c r="I356" i="1" l="1"/>
  <c r="E356" i="1"/>
  <c r="D356" i="1"/>
  <c r="F357" i="1"/>
  <c r="C356" i="1"/>
  <c r="J354" i="1"/>
  <c r="U354" i="1" s="1"/>
  <c r="H357" i="1" l="1"/>
  <c r="T357" i="1"/>
  <c r="N356" i="1"/>
  <c r="O356" i="1" s="1"/>
  <c r="W356" i="1" s="1"/>
  <c r="K354" i="1"/>
  <c r="R354" i="1" s="1"/>
  <c r="X354" i="1" s="1"/>
  <c r="G357" i="1"/>
  <c r="B357" i="1"/>
  <c r="J355" i="1"/>
  <c r="K355" i="1" l="1"/>
  <c r="U355" i="1"/>
  <c r="Q354" i="1"/>
  <c r="P355" i="1"/>
  <c r="R355" i="1" s="1"/>
  <c r="X355" i="1" s="1"/>
  <c r="M354" i="1"/>
  <c r="I357" i="1"/>
  <c r="E357" i="1"/>
  <c r="D357" i="1"/>
  <c r="F358" i="1"/>
  <c r="C357" i="1"/>
  <c r="H358" i="1" l="1"/>
  <c r="T358" i="1"/>
  <c r="N357" i="1"/>
  <c r="O357" i="1" s="1"/>
  <c r="W357" i="1" s="1"/>
  <c r="M355" i="1"/>
  <c r="V354" i="1"/>
  <c r="Q355" i="1"/>
  <c r="P356" i="1"/>
  <c r="L354" i="1"/>
  <c r="B358" i="1"/>
  <c r="G358" i="1"/>
  <c r="J356" i="1"/>
  <c r="V355" i="1" l="1"/>
  <c r="L355" i="1"/>
  <c r="K356" i="1"/>
  <c r="M356" i="1" s="1"/>
  <c r="V356" i="1" s="1"/>
  <c r="U356" i="1"/>
  <c r="R356" i="1"/>
  <c r="X356" i="1" s="1"/>
  <c r="I358" i="1"/>
  <c r="F359" i="1"/>
  <c r="C358" i="1"/>
  <c r="E358" i="1"/>
  <c r="D358" i="1"/>
  <c r="H359" i="1" l="1"/>
  <c r="T359" i="1"/>
  <c r="N358" i="1"/>
  <c r="O358" i="1" s="1"/>
  <c r="W358" i="1" s="1"/>
  <c r="Q356" i="1"/>
  <c r="P357" i="1"/>
  <c r="L356" i="1"/>
  <c r="B359" i="1"/>
  <c r="G359" i="1"/>
  <c r="I359" i="1" l="1"/>
  <c r="J357" i="1"/>
  <c r="E359" i="1"/>
  <c r="D359" i="1"/>
  <c r="F360" i="1"/>
  <c r="C359" i="1"/>
  <c r="H360" i="1" l="1"/>
  <c r="T360" i="1"/>
  <c r="N359" i="1"/>
  <c r="O359" i="1" s="1"/>
  <c r="W359" i="1" s="1"/>
  <c r="K357" i="1"/>
  <c r="U357" i="1"/>
  <c r="M357" i="1"/>
  <c r="V357" i="1" s="1"/>
  <c r="R357" i="1"/>
  <c r="X357" i="1" s="1"/>
  <c r="J358" i="1"/>
  <c r="G360" i="1"/>
  <c r="B360" i="1"/>
  <c r="L357" i="1" l="1"/>
  <c r="K358" i="1"/>
  <c r="U358" i="1"/>
  <c r="Q357" i="1"/>
  <c r="P358" i="1"/>
  <c r="R358" i="1" s="1"/>
  <c r="X358" i="1" s="1"/>
  <c r="M358" i="1"/>
  <c r="V358" i="1" s="1"/>
  <c r="I360" i="1"/>
  <c r="J359" i="1"/>
  <c r="E360" i="1"/>
  <c r="D360" i="1"/>
  <c r="F361" i="1"/>
  <c r="C360" i="1"/>
  <c r="H361" i="1" l="1"/>
  <c r="T361" i="1"/>
  <c r="K359" i="1"/>
  <c r="U359" i="1"/>
  <c r="N360" i="1"/>
  <c r="O360" i="1" s="1"/>
  <c r="W360" i="1" s="1"/>
  <c r="Q358" i="1"/>
  <c r="P359" i="1"/>
  <c r="R359" i="1" s="1"/>
  <c r="X359" i="1" s="1"/>
  <c r="M359" i="1"/>
  <c r="V359" i="1" s="1"/>
  <c r="L358" i="1"/>
  <c r="B361" i="1"/>
  <c r="G361" i="1"/>
  <c r="Q359" i="1" l="1"/>
  <c r="P360" i="1"/>
  <c r="I361" i="1"/>
  <c r="L359" i="1"/>
  <c r="D361" i="1"/>
  <c r="F362" i="1"/>
  <c r="C361" i="1"/>
  <c r="E361" i="1"/>
  <c r="H362" i="1" l="1"/>
  <c r="T362" i="1"/>
  <c r="N361" i="1"/>
  <c r="O361" i="1" s="1"/>
  <c r="W361" i="1" s="1"/>
  <c r="G362" i="1"/>
  <c r="B362" i="1"/>
  <c r="I362" i="1" l="1"/>
  <c r="J360" i="1"/>
  <c r="E362" i="1"/>
  <c r="D362" i="1"/>
  <c r="F363" i="1"/>
  <c r="C362" i="1"/>
  <c r="H363" i="1" l="1"/>
  <c r="T363" i="1"/>
  <c r="N362" i="1"/>
  <c r="O362" i="1" s="1"/>
  <c r="W362" i="1" s="1"/>
  <c r="K360" i="1"/>
  <c r="M360" i="1" s="1"/>
  <c r="V360" i="1" s="1"/>
  <c r="U360" i="1"/>
  <c r="R360" i="1"/>
  <c r="X360" i="1" s="1"/>
  <c r="B363" i="1"/>
  <c r="G363" i="1"/>
  <c r="J361" i="1"/>
  <c r="L360" i="1" l="1"/>
  <c r="K361" i="1"/>
  <c r="U361" i="1"/>
  <c r="Q360" i="1"/>
  <c r="P361" i="1"/>
  <c r="R361" i="1" s="1"/>
  <c r="X361" i="1" s="1"/>
  <c r="M361" i="1"/>
  <c r="V361" i="1" s="1"/>
  <c r="I363" i="1"/>
  <c r="E363" i="1"/>
  <c r="D363" i="1"/>
  <c r="F364" i="1"/>
  <c r="C363" i="1"/>
  <c r="H364" i="1" l="1"/>
  <c r="T364" i="1"/>
  <c r="N363" i="1"/>
  <c r="O363" i="1" s="1"/>
  <c r="W363" i="1" s="1"/>
  <c r="Q361" i="1"/>
  <c r="P362" i="1"/>
  <c r="L361" i="1"/>
  <c r="B364" i="1"/>
  <c r="G364" i="1"/>
  <c r="I364" i="1" l="1"/>
  <c r="J362" i="1"/>
  <c r="E364" i="1"/>
  <c r="D364" i="1"/>
  <c r="F365" i="1"/>
  <c r="C364" i="1"/>
  <c r="H365" i="1" l="1"/>
  <c r="T365" i="1"/>
  <c r="N364" i="1"/>
  <c r="O364" i="1" s="1"/>
  <c r="W364" i="1" s="1"/>
  <c r="K362" i="1"/>
  <c r="M362" i="1" s="1"/>
  <c r="V362" i="1" s="1"/>
  <c r="U362" i="1"/>
  <c r="R362" i="1"/>
  <c r="X362" i="1" s="1"/>
  <c r="G365" i="1"/>
  <c r="B365" i="1"/>
  <c r="J363" i="1"/>
  <c r="L362" i="1" l="1"/>
  <c r="K363" i="1"/>
  <c r="U363" i="1"/>
  <c r="Q362" i="1"/>
  <c r="P363" i="1"/>
  <c r="R363" i="1" s="1"/>
  <c r="X363" i="1" s="1"/>
  <c r="M363" i="1"/>
  <c r="V363" i="1" s="1"/>
  <c r="I365" i="1"/>
  <c r="E365" i="1"/>
  <c r="D365" i="1"/>
  <c r="F366" i="1"/>
  <c r="C365" i="1"/>
  <c r="H366" i="1" l="1"/>
  <c r="T366" i="1"/>
  <c r="N365" i="1"/>
  <c r="O365" i="1" s="1"/>
  <c r="W365" i="1" s="1"/>
  <c r="Q363" i="1"/>
  <c r="P364" i="1"/>
  <c r="B366" i="1"/>
  <c r="G366" i="1"/>
  <c r="L363" i="1"/>
  <c r="I366" i="1" l="1"/>
  <c r="J364" i="1"/>
  <c r="F367" i="1"/>
  <c r="C366" i="1"/>
  <c r="E366" i="1"/>
  <c r="D366" i="1"/>
  <c r="H367" i="1" l="1"/>
  <c r="T367" i="1"/>
  <c r="N366" i="1"/>
  <c r="O366" i="1" s="1"/>
  <c r="W366" i="1" s="1"/>
  <c r="K364" i="1"/>
  <c r="M364" i="1" s="1"/>
  <c r="V364" i="1" s="1"/>
  <c r="U364" i="1"/>
  <c r="R364" i="1"/>
  <c r="X364" i="1" s="1"/>
  <c r="J365" i="1"/>
  <c r="B367" i="1"/>
  <c r="G367" i="1"/>
  <c r="K365" i="1" l="1"/>
  <c r="U365" i="1"/>
  <c r="Q364" i="1"/>
  <c r="P365" i="1"/>
  <c r="R365" i="1" s="1"/>
  <c r="X365" i="1" s="1"/>
  <c r="M365" i="1"/>
  <c r="V365" i="1" s="1"/>
  <c r="I367" i="1"/>
  <c r="J366" i="1"/>
  <c r="E367" i="1"/>
  <c r="D367" i="1"/>
  <c r="F368" i="1"/>
  <c r="C367" i="1"/>
  <c r="L364" i="1"/>
  <c r="H368" i="1" l="1"/>
  <c r="T368" i="1"/>
  <c r="K366" i="1"/>
  <c r="U366" i="1"/>
  <c r="N367" i="1"/>
  <c r="O367" i="1" s="1"/>
  <c r="W367" i="1" s="1"/>
  <c r="Q365" i="1"/>
  <c r="P366" i="1"/>
  <c r="R366" i="1" s="1"/>
  <c r="X366" i="1" s="1"/>
  <c r="M366" i="1"/>
  <c r="V366" i="1" s="1"/>
  <c r="L365" i="1"/>
  <c r="G368" i="1"/>
  <c r="B368" i="1"/>
  <c r="Q366" i="1" l="1"/>
  <c r="P367" i="1"/>
  <c r="I368" i="1"/>
  <c r="E368" i="1"/>
  <c r="D368" i="1"/>
  <c r="F369" i="1"/>
  <c r="C368" i="1"/>
  <c r="H369" i="1" l="1"/>
  <c r="T369" i="1"/>
  <c r="N368" i="1"/>
  <c r="O368" i="1" s="1"/>
  <c r="W368" i="1" s="1"/>
  <c r="L366" i="1"/>
  <c r="B369" i="1"/>
  <c r="G369" i="1"/>
  <c r="I369" i="1" l="1"/>
  <c r="J367" i="1"/>
  <c r="D369" i="1"/>
  <c r="F370" i="1"/>
  <c r="C369" i="1"/>
  <c r="E369" i="1"/>
  <c r="H370" i="1" l="1"/>
  <c r="T370" i="1"/>
  <c r="N369" i="1"/>
  <c r="O369" i="1" s="1"/>
  <c r="W369" i="1" s="1"/>
  <c r="K367" i="1"/>
  <c r="M367" i="1" s="1"/>
  <c r="V367" i="1" s="1"/>
  <c r="U367" i="1"/>
  <c r="R367" i="1"/>
  <c r="X367" i="1" s="1"/>
  <c r="J368" i="1"/>
  <c r="G370" i="1"/>
  <c r="B370" i="1"/>
  <c r="K368" i="1" l="1"/>
  <c r="U368" i="1"/>
  <c r="Q367" i="1"/>
  <c r="P368" i="1"/>
  <c r="R368" i="1" s="1"/>
  <c r="X368" i="1" s="1"/>
  <c r="M368" i="1"/>
  <c r="V368" i="1" s="1"/>
  <c r="I370" i="1"/>
  <c r="J369" i="1"/>
  <c r="L367" i="1"/>
  <c r="E370" i="1"/>
  <c r="D370" i="1"/>
  <c r="F371" i="1"/>
  <c r="C370" i="1"/>
  <c r="H371" i="1" l="1"/>
  <c r="T371" i="1"/>
  <c r="K369" i="1"/>
  <c r="U369" i="1"/>
  <c r="N370" i="1"/>
  <c r="O370" i="1" s="1"/>
  <c r="W370" i="1" s="1"/>
  <c r="Q368" i="1"/>
  <c r="P369" i="1"/>
  <c r="R369" i="1" s="1"/>
  <c r="X369" i="1" s="1"/>
  <c r="M369" i="1"/>
  <c r="V369" i="1" s="1"/>
  <c r="B371" i="1"/>
  <c r="G371" i="1"/>
  <c r="Q369" i="1" l="1"/>
  <c r="P370" i="1"/>
  <c r="I371" i="1"/>
  <c r="J370" i="1"/>
  <c r="L368" i="1"/>
  <c r="E371" i="1"/>
  <c r="D371" i="1"/>
  <c r="F372" i="1"/>
  <c r="C371" i="1"/>
  <c r="H372" i="1" l="1"/>
  <c r="T372" i="1"/>
  <c r="K370" i="1"/>
  <c r="U370" i="1"/>
  <c r="N371" i="1"/>
  <c r="O371" i="1" s="1"/>
  <c r="W371" i="1" s="1"/>
  <c r="M370" i="1"/>
  <c r="V370" i="1" s="1"/>
  <c r="R370" i="1"/>
  <c r="X370" i="1" s="1"/>
  <c r="B372" i="1"/>
  <c r="G372" i="1"/>
  <c r="Q370" i="1" l="1"/>
  <c r="P371" i="1"/>
  <c r="I372" i="1"/>
  <c r="J371" i="1"/>
  <c r="L369" i="1"/>
  <c r="E372" i="1"/>
  <c r="D372" i="1"/>
  <c r="F373" i="1"/>
  <c r="C372" i="1"/>
  <c r="H373" i="1" l="1"/>
  <c r="T373" i="1"/>
  <c r="K371" i="1"/>
  <c r="M371" i="1" s="1"/>
  <c r="V371" i="1" s="1"/>
  <c r="U371" i="1"/>
  <c r="N372" i="1"/>
  <c r="O372" i="1" s="1"/>
  <c r="W372" i="1" s="1"/>
  <c r="R371" i="1"/>
  <c r="X371" i="1" s="1"/>
  <c r="L370" i="1"/>
  <c r="G373" i="1"/>
  <c r="B373" i="1"/>
  <c r="Q371" i="1" l="1"/>
  <c r="P372" i="1"/>
  <c r="I373" i="1"/>
  <c r="E373" i="1"/>
  <c r="D373" i="1"/>
  <c r="F374" i="1"/>
  <c r="C373" i="1"/>
  <c r="H374" i="1" l="1"/>
  <c r="T374" i="1"/>
  <c r="N373" i="1"/>
  <c r="O373" i="1" s="1"/>
  <c r="W373" i="1" s="1"/>
  <c r="L371" i="1"/>
  <c r="B374" i="1"/>
  <c r="G374" i="1"/>
  <c r="I374" i="1" l="1"/>
  <c r="J372" i="1"/>
  <c r="F375" i="1"/>
  <c r="C374" i="1"/>
  <c r="E374" i="1"/>
  <c r="D374" i="1"/>
  <c r="H375" i="1" l="1"/>
  <c r="T375" i="1"/>
  <c r="K372" i="1"/>
  <c r="U372" i="1"/>
  <c r="N374" i="1"/>
  <c r="O374" i="1" s="1"/>
  <c r="W374" i="1" s="1"/>
  <c r="M372" i="1"/>
  <c r="V372" i="1" s="1"/>
  <c r="R372" i="1"/>
  <c r="X372" i="1" s="1"/>
  <c r="B375" i="1"/>
  <c r="G375" i="1"/>
  <c r="J373" i="1"/>
  <c r="K373" i="1" l="1"/>
  <c r="U373" i="1"/>
  <c r="Q372" i="1"/>
  <c r="P373" i="1"/>
  <c r="R373" i="1" s="1"/>
  <c r="X373" i="1" s="1"/>
  <c r="M373" i="1"/>
  <c r="V373" i="1" s="1"/>
  <c r="I375" i="1"/>
  <c r="J374" i="1"/>
  <c r="E375" i="1"/>
  <c r="D375" i="1"/>
  <c r="F376" i="1"/>
  <c r="C375" i="1"/>
  <c r="L372" i="1"/>
  <c r="H376" i="1" l="1"/>
  <c r="T376" i="1"/>
  <c r="K374" i="1"/>
  <c r="U374" i="1"/>
  <c r="N375" i="1"/>
  <c r="O375" i="1" s="1"/>
  <c r="W375" i="1" s="1"/>
  <c r="Q373" i="1"/>
  <c r="P374" i="1"/>
  <c r="R374" i="1" s="1"/>
  <c r="X374" i="1" s="1"/>
  <c r="M374" i="1"/>
  <c r="V374" i="1" s="1"/>
  <c r="L373" i="1"/>
  <c r="G376" i="1"/>
  <c r="B376" i="1"/>
  <c r="Q374" i="1" l="1"/>
  <c r="P375" i="1"/>
  <c r="I376" i="1"/>
  <c r="L374" i="1"/>
  <c r="E376" i="1"/>
  <c r="D376" i="1"/>
  <c r="F377" i="1"/>
  <c r="C376" i="1"/>
  <c r="H377" i="1" l="1"/>
  <c r="T377" i="1"/>
  <c r="N376" i="1"/>
  <c r="O376" i="1" s="1"/>
  <c r="W376" i="1" s="1"/>
  <c r="B377" i="1"/>
  <c r="G377" i="1"/>
  <c r="I377" i="1" l="1"/>
  <c r="J375" i="1"/>
  <c r="D377" i="1"/>
  <c r="F378" i="1"/>
  <c r="C377" i="1"/>
  <c r="E377" i="1"/>
  <c r="H378" i="1" l="1"/>
  <c r="T378" i="1"/>
  <c r="N377" i="1"/>
  <c r="O377" i="1" s="1"/>
  <c r="W377" i="1" s="1"/>
  <c r="K375" i="1"/>
  <c r="M375" i="1" s="1"/>
  <c r="V375" i="1" s="1"/>
  <c r="U375" i="1"/>
  <c r="R375" i="1"/>
  <c r="X375" i="1" s="1"/>
  <c r="J376" i="1"/>
  <c r="G378" i="1"/>
  <c r="B378" i="1"/>
  <c r="K376" i="1" l="1"/>
  <c r="U376" i="1"/>
  <c r="Q375" i="1"/>
  <c r="P376" i="1"/>
  <c r="R376" i="1" s="1"/>
  <c r="X376" i="1" s="1"/>
  <c r="M376" i="1"/>
  <c r="V376" i="1" s="1"/>
  <c r="I378" i="1"/>
  <c r="J377" i="1"/>
  <c r="E378" i="1"/>
  <c r="D378" i="1"/>
  <c r="F379" i="1"/>
  <c r="C378" i="1"/>
  <c r="L375" i="1"/>
  <c r="H379" i="1" l="1"/>
  <c r="T379" i="1"/>
  <c r="K377" i="1"/>
  <c r="M377" i="1" s="1"/>
  <c r="V377" i="1" s="1"/>
  <c r="U377" i="1"/>
  <c r="N378" i="1"/>
  <c r="O378" i="1" s="1"/>
  <c r="W378" i="1" s="1"/>
  <c r="Q376" i="1"/>
  <c r="P377" i="1"/>
  <c r="R377" i="1" s="1"/>
  <c r="X377" i="1" s="1"/>
  <c r="L376" i="1"/>
  <c r="B379" i="1"/>
  <c r="G379" i="1"/>
  <c r="Q377" i="1" l="1"/>
  <c r="P378" i="1"/>
  <c r="I379" i="1"/>
  <c r="E379" i="1"/>
  <c r="D379" i="1"/>
  <c r="F380" i="1"/>
  <c r="C379" i="1"/>
  <c r="H380" i="1" l="1"/>
  <c r="T380" i="1"/>
  <c r="N379" i="1"/>
  <c r="O379" i="1" s="1"/>
  <c r="W379" i="1" s="1"/>
  <c r="B380" i="1"/>
  <c r="G380" i="1"/>
  <c r="L377" i="1"/>
  <c r="I380" i="1" l="1"/>
  <c r="J378" i="1"/>
  <c r="E380" i="1"/>
  <c r="D380" i="1"/>
  <c r="F381" i="1"/>
  <c r="C380" i="1"/>
  <c r="H381" i="1" l="1"/>
  <c r="T381" i="1"/>
  <c r="N380" i="1"/>
  <c r="O380" i="1" s="1"/>
  <c r="W380" i="1" s="1"/>
  <c r="K378" i="1"/>
  <c r="U378" i="1"/>
  <c r="M378" i="1"/>
  <c r="V378" i="1" s="1"/>
  <c r="R378" i="1"/>
  <c r="X378" i="1" s="1"/>
  <c r="J379" i="1"/>
  <c r="G381" i="1"/>
  <c r="B381" i="1"/>
  <c r="L378" i="1" l="1"/>
  <c r="K379" i="1"/>
  <c r="U379" i="1"/>
  <c r="Q378" i="1"/>
  <c r="P379" i="1"/>
  <c r="R379" i="1" s="1"/>
  <c r="X379" i="1" s="1"/>
  <c r="M379" i="1"/>
  <c r="V379" i="1" s="1"/>
  <c r="I381" i="1"/>
  <c r="E381" i="1"/>
  <c r="D381" i="1"/>
  <c r="F382" i="1"/>
  <c r="C381" i="1"/>
  <c r="H382" i="1" l="1"/>
  <c r="T382" i="1"/>
  <c r="N381" i="1"/>
  <c r="O381" i="1" s="1"/>
  <c r="W381" i="1" s="1"/>
  <c r="Q379" i="1"/>
  <c r="P380" i="1"/>
  <c r="B382" i="1"/>
  <c r="G382" i="1"/>
  <c r="L379" i="1"/>
  <c r="J380" i="1"/>
  <c r="K380" i="1" l="1"/>
  <c r="U380" i="1"/>
  <c r="M380" i="1"/>
  <c r="V380" i="1" s="1"/>
  <c r="R380" i="1"/>
  <c r="X380" i="1" s="1"/>
  <c r="I382" i="1"/>
  <c r="F383" i="1"/>
  <c r="C382" i="1"/>
  <c r="E382" i="1"/>
  <c r="D382" i="1"/>
  <c r="H383" i="1" l="1"/>
  <c r="T383" i="1"/>
  <c r="N382" i="1"/>
  <c r="O382" i="1" s="1"/>
  <c r="W382" i="1" s="1"/>
  <c r="Q380" i="1"/>
  <c r="P381" i="1"/>
  <c r="B383" i="1"/>
  <c r="G383" i="1"/>
  <c r="L380" i="1"/>
  <c r="I383" i="1" l="1"/>
  <c r="J381" i="1"/>
  <c r="E383" i="1"/>
  <c r="D383" i="1"/>
  <c r="F384" i="1"/>
  <c r="C383" i="1"/>
  <c r="H384" i="1" l="1"/>
  <c r="T384" i="1"/>
  <c r="N383" i="1"/>
  <c r="O383" i="1" s="1"/>
  <c r="W383" i="1" s="1"/>
  <c r="K381" i="1"/>
  <c r="M381" i="1" s="1"/>
  <c r="V381" i="1" s="1"/>
  <c r="U381" i="1"/>
  <c r="R381" i="1"/>
  <c r="X381" i="1" s="1"/>
  <c r="J382" i="1"/>
  <c r="G384" i="1"/>
  <c r="B384" i="1"/>
  <c r="K382" i="1" l="1"/>
  <c r="U382" i="1"/>
  <c r="Q381" i="1"/>
  <c r="P382" i="1"/>
  <c r="R382" i="1" s="1"/>
  <c r="X382" i="1" s="1"/>
  <c r="M382" i="1"/>
  <c r="V382" i="1" s="1"/>
  <c r="I384" i="1"/>
  <c r="L381" i="1"/>
  <c r="E384" i="1"/>
  <c r="D384" i="1"/>
  <c r="F385" i="1"/>
  <c r="C384" i="1"/>
  <c r="H385" i="1" l="1"/>
  <c r="T385" i="1"/>
  <c r="N384" i="1"/>
  <c r="O384" i="1" s="1"/>
  <c r="W384" i="1" s="1"/>
  <c r="Q382" i="1"/>
  <c r="P383" i="1"/>
  <c r="B385" i="1"/>
  <c r="G385" i="1"/>
  <c r="I385" i="1" l="1"/>
  <c r="D385" i="1"/>
  <c r="F386" i="1"/>
  <c r="C385" i="1"/>
  <c r="E385" i="1"/>
  <c r="L382" i="1"/>
  <c r="J383" i="1"/>
  <c r="H386" i="1" l="1"/>
  <c r="T386" i="1"/>
  <c r="K383" i="1"/>
  <c r="M383" i="1" s="1"/>
  <c r="V383" i="1" s="1"/>
  <c r="U383" i="1"/>
  <c r="N385" i="1"/>
  <c r="O385" i="1" s="1"/>
  <c r="W385" i="1" s="1"/>
  <c r="R383" i="1"/>
  <c r="X383" i="1" s="1"/>
  <c r="J384" i="1"/>
  <c r="G386" i="1"/>
  <c r="B386" i="1"/>
  <c r="K384" i="1" l="1"/>
  <c r="U384" i="1"/>
  <c r="Q383" i="1"/>
  <c r="P384" i="1"/>
  <c r="R384" i="1" s="1"/>
  <c r="X384" i="1" s="1"/>
  <c r="M384" i="1"/>
  <c r="V384" i="1" s="1"/>
  <c r="I386" i="1"/>
  <c r="J385" i="1"/>
  <c r="L383" i="1"/>
  <c r="E386" i="1"/>
  <c r="D386" i="1"/>
  <c r="F387" i="1"/>
  <c r="C386" i="1"/>
  <c r="H387" i="1" l="1"/>
  <c r="T387" i="1"/>
  <c r="K385" i="1"/>
  <c r="U385" i="1"/>
  <c r="N386" i="1"/>
  <c r="O386" i="1" s="1"/>
  <c r="W386" i="1" s="1"/>
  <c r="Q384" i="1"/>
  <c r="P385" i="1"/>
  <c r="R385" i="1" s="1"/>
  <c r="X385" i="1" s="1"/>
  <c r="M385" i="1"/>
  <c r="V385" i="1" s="1"/>
  <c r="B387" i="1"/>
  <c r="G387" i="1"/>
  <c r="L384" i="1"/>
  <c r="Q385" i="1" l="1"/>
  <c r="P386" i="1"/>
  <c r="I387" i="1"/>
  <c r="E387" i="1"/>
  <c r="D387" i="1"/>
  <c r="F388" i="1"/>
  <c r="C387" i="1"/>
  <c r="H388" i="1" l="1"/>
  <c r="T388" i="1"/>
  <c r="N387" i="1"/>
  <c r="O387" i="1" s="1"/>
  <c r="W387" i="1" s="1"/>
  <c r="L385" i="1"/>
  <c r="J386" i="1"/>
  <c r="B388" i="1"/>
  <c r="G388" i="1"/>
  <c r="K386" i="1" l="1"/>
  <c r="M386" i="1" s="1"/>
  <c r="V386" i="1" s="1"/>
  <c r="U386" i="1"/>
  <c r="R386" i="1"/>
  <c r="X386" i="1" s="1"/>
  <c r="I388" i="1"/>
  <c r="J387" i="1"/>
  <c r="E388" i="1"/>
  <c r="D388" i="1"/>
  <c r="F389" i="1"/>
  <c r="C388" i="1"/>
  <c r="H389" i="1" l="1"/>
  <c r="T389" i="1"/>
  <c r="K387" i="1"/>
  <c r="U387" i="1"/>
  <c r="N388" i="1"/>
  <c r="O388" i="1" s="1"/>
  <c r="W388" i="1" s="1"/>
  <c r="Q386" i="1"/>
  <c r="P387" i="1"/>
  <c r="R387" i="1" s="1"/>
  <c r="X387" i="1" s="1"/>
  <c r="M387" i="1"/>
  <c r="V387" i="1" s="1"/>
  <c r="G389" i="1"/>
  <c r="B389" i="1"/>
  <c r="L386" i="1"/>
  <c r="Q387" i="1" l="1"/>
  <c r="P388" i="1"/>
  <c r="I389" i="1"/>
  <c r="E389" i="1"/>
  <c r="D389" i="1"/>
  <c r="F390" i="1"/>
  <c r="C389" i="1"/>
  <c r="H390" i="1" l="1"/>
  <c r="T390" i="1"/>
  <c r="N389" i="1"/>
  <c r="O389" i="1" s="1"/>
  <c r="W389" i="1" s="1"/>
  <c r="L387" i="1"/>
  <c r="B390" i="1"/>
  <c r="G390" i="1"/>
  <c r="I390" i="1" l="1"/>
  <c r="F391" i="1"/>
  <c r="C390" i="1"/>
  <c r="E390" i="1"/>
  <c r="D390" i="1"/>
  <c r="J388" i="1"/>
  <c r="H391" i="1" l="1"/>
  <c r="T391" i="1"/>
  <c r="K388" i="1"/>
  <c r="M388" i="1" s="1"/>
  <c r="V388" i="1" s="1"/>
  <c r="U388" i="1"/>
  <c r="N390" i="1"/>
  <c r="O390" i="1" s="1"/>
  <c r="W390" i="1" s="1"/>
  <c r="R388" i="1"/>
  <c r="X388" i="1" s="1"/>
  <c r="B391" i="1"/>
  <c r="G391" i="1"/>
  <c r="J389" i="1"/>
  <c r="L388" i="1" l="1"/>
  <c r="K389" i="1"/>
  <c r="U389" i="1"/>
  <c r="Q388" i="1"/>
  <c r="P389" i="1"/>
  <c r="R389" i="1" s="1"/>
  <c r="X389" i="1" s="1"/>
  <c r="M389" i="1"/>
  <c r="V389" i="1" s="1"/>
  <c r="I391" i="1"/>
  <c r="E391" i="1"/>
  <c r="D391" i="1"/>
  <c r="F392" i="1"/>
  <c r="C391" i="1"/>
  <c r="H392" i="1" l="1"/>
  <c r="T392" i="1"/>
  <c r="L389" i="1"/>
  <c r="N391" i="1"/>
  <c r="O391" i="1" s="1"/>
  <c r="W391" i="1" s="1"/>
  <c r="Q389" i="1"/>
  <c r="P390" i="1"/>
  <c r="G392" i="1"/>
  <c r="B392" i="1"/>
  <c r="J390" i="1"/>
  <c r="K390" i="1" l="1"/>
  <c r="M390" i="1" s="1"/>
  <c r="V390" i="1" s="1"/>
  <c r="U390" i="1"/>
  <c r="R390" i="1"/>
  <c r="X390" i="1" s="1"/>
  <c r="I392" i="1"/>
  <c r="E392" i="1"/>
  <c r="D392" i="1"/>
  <c r="F393" i="1"/>
  <c r="C392" i="1"/>
  <c r="H393" i="1" l="1"/>
  <c r="T393" i="1"/>
  <c r="N392" i="1"/>
  <c r="O392" i="1" s="1"/>
  <c r="W392" i="1" s="1"/>
  <c r="Q390" i="1"/>
  <c r="P391" i="1"/>
  <c r="L390" i="1"/>
  <c r="B393" i="1"/>
  <c r="G393" i="1"/>
  <c r="I393" i="1" l="1"/>
  <c r="D393" i="1"/>
  <c r="F394" i="1"/>
  <c r="C393" i="1"/>
  <c r="E393" i="1"/>
  <c r="J391" i="1"/>
  <c r="H394" i="1" l="1"/>
  <c r="T394" i="1"/>
  <c r="N393" i="1"/>
  <c r="O393" i="1" s="1"/>
  <c r="W393" i="1" s="1"/>
  <c r="K391" i="1"/>
  <c r="M391" i="1" s="1"/>
  <c r="V391" i="1" s="1"/>
  <c r="U391" i="1"/>
  <c r="R391" i="1"/>
  <c r="X391" i="1" s="1"/>
  <c r="J392" i="1"/>
  <c r="G394" i="1"/>
  <c r="B394" i="1"/>
  <c r="L391" i="1" l="1"/>
  <c r="K392" i="1"/>
  <c r="U392" i="1"/>
  <c r="Q391" i="1"/>
  <c r="P392" i="1"/>
  <c r="M392" i="1"/>
  <c r="V392" i="1" s="1"/>
  <c r="R392" i="1"/>
  <c r="I394" i="1"/>
  <c r="E394" i="1"/>
  <c r="D394" i="1"/>
  <c r="F395" i="1"/>
  <c r="C394" i="1"/>
  <c r="J393" i="1"/>
  <c r="H395" i="1" l="1"/>
  <c r="T395" i="1"/>
  <c r="N394" i="1"/>
  <c r="O394" i="1" s="1"/>
  <c r="W394" i="1" s="1"/>
  <c r="K393" i="1"/>
  <c r="M393" i="1" s="1"/>
  <c r="V393" i="1" s="1"/>
  <c r="U393" i="1"/>
  <c r="P393" i="1"/>
  <c r="R393" i="1" s="1"/>
  <c r="X393" i="1" s="1"/>
  <c r="X392" i="1"/>
  <c r="Q392" i="1"/>
  <c r="B395" i="1"/>
  <c r="G395" i="1"/>
  <c r="L392" i="1"/>
  <c r="Q393" i="1" l="1"/>
  <c r="P394" i="1"/>
  <c r="I395" i="1"/>
  <c r="L393" i="1"/>
  <c r="E395" i="1"/>
  <c r="D395" i="1"/>
  <c r="F396" i="1"/>
  <c r="C395" i="1"/>
  <c r="H396" i="1" l="1"/>
  <c r="T396" i="1"/>
  <c r="N395" i="1"/>
  <c r="O395" i="1" s="1"/>
  <c r="W395" i="1" s="1"/>
  <c r="B396" i="1"/>
  <c r="G396" i="1"/>
  <c r="I396" i="1" l="1"/>
  <c r="J394" i="1"/>
  <c r="E396" i="1"/>
  <c r="D396" i="1"/>
  <c r="F397" i="1"/>
  <c r="C396" i="1"/>
  <c r="H397" i="1" l="1"/>
  <c r="T397" i="1"/>
  <c r="N396" i="1"/>
  <c r="O396" i="1" s="1"/>
  <c r="W396" i="1" s="1"/>
  <c r="K394" i="1"/>
  <c r="M394" i="1" s="1"/>
  <c r="V394" i="1" s="1"/>
  <c r="U394" i="1"/>
  <c r="R394" i="1"/>
  <c r="X394" i="1" s="1"/>
  <c r="J395" i="1"/>
  <c r="G397" i="1"/>
  <c r="B397" i="1"/>
  <c r="K395" i="1" l="1"/>
  <c r="U395" i="1"/>
  <c r="Q394" i="1"/>
  <c r="P395" i="1"/>
  <c r="M395" i="1"/>
  <c r="V395" i="1" s="1"/>
  <c r="R395" i="1"/>
  <c r="X395" i="1" s="1"/>
  <c r="I397" i="1"/>
  <c r="E397" i="1"/>
  <c r="D397" i="1"/>
  <c r="F398" i="1"/>
  <c r="C397" i="1"/>
  <c r="L394" i="1"/>
  <c r="H398" i="1" l="1"/>
  <c r="T398" i="1"/>
  <c r="N397" i="1"/>
  <c r="O397" i="1" s="1"/>
  <c r="W397" i="1" s="1"/>
  <c r="Q395" i="1"/>
  <c r="P396" i="1"/>
  <c r="B398" i="1"/>
  <c r="G398" i="1"/>
  <c r="J396" i="1"/>
  <c r="K396" i="1" l="1"/>
  <c r="U396" i="1"/>
  <c r="M396" i="1"/>
  <c r="V396" i="1" s="1"/>
  <c r="R396" i="1"/>
  <c r="X396" i="1" s="1"/>
  <c r="I398" i="1"/>
  <c r="L395" i="1"/>
  <c r="F399" i="1"/>
  <c r="C398" i="1"/>
  <c r="E398" i="1"/>
  <c r="D398" i="1"/>
  <c r="H399" i="1" l="1"/>
  <c r="T399" i="1"/>
  <c r="N398" i="1"/>
  <c r="O398" i="1" s="1"/>
  <c r="W398" i="1" s="1"/>
  <c r="Q396" i="1"/>
  <c r="P397" i="1"/>
  <c r="L396" i="1"/>
  <c r="B399" i="1"/>
  <c r="G399" i="1"/>
  <c r="I399" i="1" l="1"/>
  <c r="E399" i="1"/>
  <c r="D399" i="1"/>
  <c r="F400" i="1"/>
  <c r="C399" i="1"/>
  <c r="J397" i="1"/>
  <c r="H400" i="1" l="1"/>
  <c r="T400" i="1"/>
  <c r="N399" i="1"/>
  <c r="O399" i="1" s="1"/>
  <c r="W399" i="1" s="1"/>
  <c r="K397" i="1"/>
  <c r="U397" i="1"/>
  <c r="M397" i="1"/>
  <c r="R397" i="1"/>
  <c r="X397" i="1" s="1"/>
  <c r="J398" i="1"/>
  <c r="G400" i="1"/>
  <c r="B400" i="1"/>
  <c r="L397" i="1" l="1"/>
  <c r="V397" i="1"/>
  <c r="K398" i="1"/>
  <c r="U398" i="1"/>
  <c r="Q397" i="1"/>
  <c r="P398" i="1"/>
  <c r="R398" i="1" s="1"/>
  <c r="X398" i="1" s="1"/>
  <c r="M398" i="1"/>
  <c r="V398" i="1" s="1"/>
  <c r="I400" i="1"/>
  <c r="E400" i="1"/>
  <c r="D400" i="1"/>
  <c r="F401" i="1"/>
  <c r="C400" i="1"/>
  <c r="H401" i="1" l="1"/>
  <c r="T401" i="1"/>
  <c r="L398" i="1"/>
  <c r="N400" i="1"/>
  <c r="O400" i="1" s="1"/>
  <c r="W400" i="1" s="1"/>
  <c r="Q398" i="1"/>
  <c r="P399" i="1"/>
  <c r="B401" i="1"/>
  <c r="G401" i="1"/>
  <c r="I401" i="1" l="1"/>
  <c r="D401" i="1"/>
  <c r="F402" i="1"/>
  <c r="C401" i="1"/>
  <c r="E401" i="1"/>
  <c r="J399" i="1"/>
  <c r="H402" i="1" l="1"/>
  <c r="T402" i="1"/>
  <c r="K399" i="1"/>
  <c r="U399" i="1"/>
  <c r="N401" i="1"/>
  <c r="O401" i="1" s="1"/>
  <c r="W401" i="1" s="1"/>
  <c r="M399" i="1"/>
  <c r="V399" i="1" s="1"/>
  <c r="R399" i="1"/>
  <c r="X399" i="1" s="1"/>
  <c r="J400" i="1"/>
  <c r="G402" i="1"/>
  <c r="B402" i="1"/>
  <c r="L399" i="1" l="1"/>
  <c r="K400" i="1"/>
  <c r="U400" i="1"/>
  <c r="Q399" i="1"/>
  <c r="P400" i="1"/>
  <c r="R400" i="1" s="1"/>
  <c r="X400" i="1" s="1"/>
  <c r="M400" i="1"/>
  <c r="V400" i="1" s="1"/>
  <c r="I402" i="1"/>
  <c r="J401" i="1"/>
  <c r="E402" i="1"/>
  <c r="D402" i="1"/>
  <c r="F403" i="1"/>
  <c r="C402" i="1"/>
  <c r="H403" i="1" l="1"/>
  <c r="T403" i="1"/>
  <c r="K401" i="1"/>
  <c r="U401" i="1"/>
  <c r="N402" i="1"/>
  <c r="O402" i="1" s="1"/>
  <c r="W402" i="1" s="1"/>
  <c r="Q400" i="1"/>
  <c r="P401" i="1"/>
  <c r="R401" i="1" s="1"/>
  <c r="X401" i="1" s="1"/>
  <c r="M401" i="1"/>
  <c r="V401" i="1" s="1"/>
  <c r="L400" i="1"/>
  <c r="B403" i="1"/>
  <c r="G403" i="1"/>
  <c r="Q401" i="1" l="1"/>
  <c r="P402" i="1"/>
  <c r="I403" i="1"/>
  <c r="E403" i="1"/>
  <c r="D403" i="1"/>
  <c r="F404" i="1"/>
  <c r="C403" i="1"/>
  <c r="H404" i="1" l="1"/>
  <c r="T404" i="1"/>
  <c r="N403" i="1"/>
  <c r="O403" i="1" s="1"/>
  <c r="W403" i="1" s="1"/>
  <c r="B404" i="1"/>
  <c r="G404" i="1"/>
  <c r="L401" i="1"/>
  <c r="I404" i="1" l="1"/>
  <c r="E404" i="1"/>
  <c r="D404" i="1"/>
  <c r="F405" i="1"/>
  <c r="C404" i="1"/>
  <c r="J402" i="1"/>
  <c r="H405" i="1" l="1"/>
  <c r="T405" i="1"/>
  <c r="K402" i="1"/>
  <c r="U402" i="1"/>
  <c r="N404" i="1"/>
  <c r="O404" i="1" s="1"/>
  <c r="W404" i="1" s="1"/>
  <c r="M402" i="1"/>
  <c r="V402" i="1" s="1"/>
  <c r="R402" i="1"/>
  <c r="X402" i="1" s="1"/>
  <c r="J403" i="1"/>
  <c r="G405" i="1"/>
  <c r="B405" i="1"/>
  <c r="L402" i="1" l="1"/>
  <c r="K403" i="1"/>
  <c r="U403" i="1"/>
  <c r="Q402" i="1"/>
  <c r="P403" i="1"/>
  <c r="R403" i="1" s="1"/>
  <c r="X403" i="1" s="1"/>
  <c r="M403" i="1"/>
  <c r="V403" i="1" s="1"/>
  <c r="I405" i="1"/>
  <c r="E405" i="1"/>
  <c r="D405" i="1"/>
  <c r="F406" i="1"/>
  <c r="C405" i="1"/>
  <c r="H406" i="1" l="1"/>
  <c r="T406" i="1"/>
  <c r="N405" i="1"/>
  <c r="O405" i="1" s="1"/>
  <c r="W405" i="1" s="1"/>
  <c r="Q403" i="1"/>
  <c r="P404" i="1"/>
  <c r="L403" i="1"/>
  <c r="B406" i="1"/>
  <c r="G406" i="1"/>
  <c r="I406" i="1" l="1"/>
  <c r="J404" i="1"/>
  <c r="F407" i="1"/>
  <c r="C406" i="1"/>
  <c r="E406" i="1"/>
  <c r="D406" i="1"/>
  <c r="H407" i="1" l="1"/>
  <c r="T407" i="1"/>
  <c r="K404" i="1"/>
  <c r="U404" i="1"/>
  <c r="N406" i="1"/>
  <c r="O406" i="1" s="1"/>
  <c r="W406" i="1" s="1"/>
  <c r="M404" i="1"/>
  <c r="V404" i="1" s="1"/>
  <c r="R404" i="1"/>
  <c r="X404" i="1" s="1"/>
  <c r="J405" i="1"/>
  <c r="B407" i="1"/>
  <c r="G407" i="1"/>
  <c r="L404" i="1" l="1"/>
  <c r="K405" i="1"/>
  <c r="U405" i="1"/>
  <c r="Q404" i="1"/>
  <c r="P405" i="1"/>
  <c r="M405" i="1"/>
  <c r="V405" i="1" s="1"/>
  <c r="R405" i="1"/>
  <c r="X405" i="1" s="1"/>
  <c r="I407" i="1"/>
  <c r="E407" i="1"/>
  <c r="D407" i="1"/>
  <c r="F408" i="1"/>
  <c r="C407" i="1"/>
  <c r="J406" i="1"/>
  <c r="H408" i="1" l="1"/>
  <c r="T408" i="1"/>
  <c r="L405" i="1"/>
  <c r="K406" i="1"/>
  <c r="M406" i="1" s="1"/>
  <c r="V406" i="1" s="1"/>
  <c r="U406" i="1"/>
  <c r="N407" i="1"/>
  <c r="O407" i="1" s="1"/>
  <c r="W407" i="1" s="1"/>
  <c r="Q405" i="1"/>
  <c r="P406" i="1"/>
  <c r="R406" i="1" s="1"/>
  <c r="X406" i="1" s="1"/>
  <c r="G408" i="1"/>
  <c r="B408" i="1"/>
  <c r="Q406" i="1" l="1"/>
  <c r="P407" i="1"/>
  <c r="I408" i="1"/>
  <c r="L406" i="1"/>
  <c r="E408" i="1"/>
  <c r="D408" i="1"/>
  <c r="F409" i="1"/>
  <c r="C408" i="1"/>
  <c r="H409" i="1" l="1"/>
  <c r="T409" i="1"/>
  <c r="N408" i="1"/>
  <c r="O408" i="1" s="1"/>
  <c r="W408" i="1" s="1"/>
  <c r="B409" i="1"/>
  <c r="G409" i="1"/>
  <c r="I409" i="1" l="1"/>
  <c r="D409" i="1"/>
  <c r="F410" i="1"/>
  <c r="C409" i="1"/>
  <c r="E409" i="1"/>
  <c r="J407" i="1"/>
  <c r="H410" i="1" l="1"/>
  <c r="T410" i="1"/>
  <c r="K407" i="1"/>
  <c r="U407" i="1"/>
  <c r="N409" i="1"/>
  <c r="O409" i="1" s="1"/>
  <c r="W409" i="1" s="1"/>
  <c r="M407" i="1"/>
  <c r="V407" i="1" s="1"/>
  <c r="R407" i="1"/>
  <c r="X407" i="1" s="1"/>
  <c r="G410" i="1"/>
  <c r="B410" i="1"/>
  <c r="J408" i="1"/>
  <c r="L407" i="1" l="1"/>
  <c r="K408" i="1"/>
  <c r="U408" i="1"/>
  <c r="Q407" i="1"/>
  <c r="P408" i="1"/>
  <c r="R408" i="1" s="1"/>
  <c r="X408" i="1" s="1"/>
  <c r="M408" i="1"/>
  <c r="V408" i="1" s="1"/>
  <c r="I410" i="1"/>
  <c r="J409" i="1"/>
  <c r="E410" i="1"/>
  <c r="D410" i="1"/>
  <c r="F411" i="1"/>
  <c r="C410" i="1"/>
  <c r="H411" i="1" l="1"/>
  <c r="T411" i="1"/>
  <c r="L408" i="1"/>
  <c r="N410" i="1"/>
  <c r="O410" i="1" s="1"/>
  <c r="W410" i="1" s="1"/>
  <c r="K409" i="1"/>
  <c r="M409" i="1" s="1"/>
  <c r="V409" i="1" s="1"/>
  <c r="U409" i="1"/>
  <c r="Q408" i="1"/>
  <c r="P409" i="1"/>
  <c r="R409" i="1" s="1"/>
  <c r="X409" i="1" s="1"/>
  <c r="B411" i="1"/>
  <c r="G411" i="1"/>
  <c r="Q409" i="1" l="1"/>
  <c r="P410" i="1"/>
  <c r="I411" i="1"/>
  <c r="E411" i="1"/>
  <c r="D411" i="1"/>
  <c r="F412" i="1"/>
  <c r="C411" i="1"/>
  <c r="L409" i="1"/>
  <c r="H412" i="1" l="1"/>
  <c r="T412" i="1"/>
  <c r="N411" i="1"/>
  <c r="O411" i="1" s="1"/>
  <c r="W411" i="1" s="1"/>
  <c r="B412" i="1"/>
  <c r="G412" i="1"/>
  <c r="I412" i="1" l="1"/>
  <c r="J410" i="1"/>
  <c r="E412" i="1"/>
  <c r="D412" i="1"/>
  <c r="F413" i="1"/>
  <c r="C412" i="1"/>
  <c r="H413" i="1" l="1"/>
  <c r="T413" i="1"/>
  <c r="N412" i="1"/>
  <c r="O412" i="1" s="1"/>
  <c r="W412" i="1" s="1"/>
  <c r="K410" i="1"/>
  <c r="M410" i="1" s="1"/>
  <c r="U410" i="1"/>
  <c r="R410" i="1"/>
  <c r="X410" i="1" s="1"/>
  <c r="J411" i="1"/>
  <c r="G413" i="1"/>
  <c r="B413" i="1"/>
  <c r="V410" i="1" l="1"/>
  <c r="L410" i="1"/>
  <c r="K411" i="1"/>
  <c r="U411" i="1"/>
  <c r="Q410" i="1"/>
  <c r="P411" i="1"/>
  <c r="R411" i="1" s="1"/>
  <c r="X411" i="1" s="1"/>
  <c r="M411" i="1"/>
  <c r="V411" i="1" s="1"/>
  <c r="I413" i="1"/>
  <c r="E413" i="1"/>
  <c r="D413" i="1"/>
  <c r="F414" i="1"/>
  <c r="C413" i="1"/>
  <c r="J412" i="1"/>
  <c r="H414" i="1" l="1"/>
  <c r="T414" i="1"/>
  <c r="K412" i="1"/>
  <c r="M412" i="1" s="1"/>
  <c r="V412" i="1" s="1"/>
  <c r="U412" i="1"/>
  <c r="N413" i="1"/>
  <c r="O413" i="1" s="1"/>
  <c r="W413" i="1" s="1"/>
  <c r="Q411" i="1"/>
  <c r="P412" i="1"/>
  <c r="R412" i="1" s="1"/>
  <c r="X412" i="1" s="1"/>
  <c r="B414" i="1"/>
  <c r="G414" i="1"/>
  <c r="L411" i="1"/>
  <c r="Q412" i="1" l="1"/>
  <c r="P413" i="1"/>
  <c r="I414" i="1"/>
  <c r="F415" i="1"/>
  <c r="C414" i="1"/>
  <c r="E414" i="1"/>
  <c r="D414" i="1"/>
  <c r="H415" i="1" l="1"/>
  <c r="T415" i="1"/>
  <c r="N414" i="1"/>
  <c r="O414" i="1" s="1"/>
  <c r="W414" i="1" s="1"/>
  <c r="L412" i="1"/>
  <c r="B415" i="1"/>
  <c r="G415" i="1"/>
  <c r="J413" i="1"/>
  <c r="K413" i="1" l="1"/>
  <c r="M413" i="1" s="1"/>
  <c r="U413" i="1"/>
  <c r="R413" i="1"/>
  <c r="X413" i="1" s="1"/>
  <c r="I415" i="1"/>
  <c r="J414" i="1"/>
  <c r="E415" i="1"/>
  <c r="D415" i="1"/>
  <c r="F416" i="1"/>
  <c r="C415" i="1"/>
  <c r="V413" i="1" l="1"/>
  <c r="L413" i="1"/>
  <c r="H416" i="1"/>
  <c r="T416" i="1"/>
  <c r="N415" i="1"/>
  <c r="O415" i="1" s="1"/>
  <c r="W415" i="1" s="1"/>
  <c r="K414" i="1"/>
  <c r="M414" i="1" s="1"/>
  <c r="V414" i="1" s="1"/>
  <c r="U414" i="1"/>
  <c r="Q413" i="1"/>
  <c r="P414" i="1"/>
  <c r="R414" i="1" s="1"/>
  <c r="X414" i="1" s="1"/>
  <c r="G416" i="1"/>
  <c r="B416" i="1"/>
  <c r="L414" i="1" l="1"/>
  <c r="Q414" i="1"/>
  <c r="P415" i="1"/>
  <c r="I416" i="1"/>
  <c r="E416" i="1"/>
  <c r="D416" i="1"/>
  <c r="F417" i="1"/>
  <c r="C416" i="1"/>
  <c r="H417" i="1" l="1"/>
  <c r="T417" i="1"/>
  <c r="N416" i="1"/>
  <c r="O416" i="1" s="1"/>
  <c r="W416" i="1" s="1"/>
  <c r="B417" i="1"/>
  <c r="G417" i="1"/>
  <c r="I417" i="1" l="1"/>
  <c r="J415" i="1"/>
  <c r="D417" i="1"/>
  <c r="F418" i="1"/>
  <c r="C417" i="1"/>
  <c r="E417" i="1"/>
  <c r="H418" i="1" l="1"/>
  <c r="T418" i="1"/>
  <c r="N417" i="1"/>
  <c r="O417" i="1" s="1"/>
  <c r="W417" i="1" s="1"/>
  <c r="K415" i="1"/>
  <c r="U415" i="1"/>
  <c r="M415" i="1"/>
  <c r="V415" i="1" s="1"/>
  <c r="R415" i="1"/>
  <c r="X415" i="1" s="1"/>
  <c r="G418" i="1"/>
  <c r="B418" i="1"/>
  <c r="J416" i="1"/>
  <c r="L415" i="1" l="1"/>
  <c r="K416" i="1"/>
  <c r="U416" i="1"/>
  <c r="Q415" i="1"/>
  <c r="P416" i="1"/>
  <c r="M416" i="1"/>
  <c r="V416" i="1" s="1"/>
  <c r="R416" i="1"/>
  <c r="X416" i="1" s="1"/>
  <c r="I418" i="1"/>
  <c r="J417" i="1"/>
  <c r="E418" i="1"/>
  <c r="D418" i="1"/>
  <c r="F419" i="1"/>
  <c r="C418" i="1"/>
  <c r="H419" i="1" l="1"/>
  <c r="T419" i="1"/>
  <c r="K417" i="1"/>
  <c r="U417" i="1"/>
  <c r="N418" i="1"/>
  <c r="O418" i="1" s="1"/>
  <c r="W418" i="1" s="1"/>
  <c r="Q416" i="1"/>
  <c r="P417" i="1"/>
  <c r="R417" i="1" s="1"/>
  <c r="X417" i="1" s="1"/>
  <c r="M417" i="1"/>
  <c r="V417" i="1" s="1"/>
  <c r="B419" i="1"/>
  <c r="G419" i="1"/>
  <c r="L416" i="1"/>
  <c r="Q417" i="1" l="1"/>
  <c r="P418" i="1"/>
  <c r="I419" i="1"/>
  <c r="E419" i="1"/>
  <c r="D419" i="1"/>
  <c r="F420" i="1"/>
  <c r="C419" i="1"/>
  <c r="H420" i="1" l="1"/>
  <c r="T420" i="1"/>
  <c r="N419" i="1"/>
  <c r="O419" i="1" s="1"/>
  <c r="W419" i="1" s="1"/>
  <c r="L417" i="1"/>
  <c r="B420" i="1"/>
  <c r="G420" i="1"/>
  <c r="I420" i="1" l="1"/>
  <c r="J418" i="1"/>
  <c r="E420" i="1"/>
  <c r="D420" i="1"/>
  <c r="F421" i="1"/>
  <c r="C420" i="1"/>
  <c r="H421" i="1" l="1"/>
  <c r="T421" i="1"/>
  <c r="N420" i="1"/>
  <c r="O420" i="1" s="1"/>
  <c r="W420" i="1" s="1"/>
  <c r="K418" i="1"/>
  <c r="M418" i="1" s="1"/>
  <c r="V418" i="1" s="1"/>
  <c r="U418" i="1"/>
  <c r="R418" i="1"/>
  <c r="X418" i="1" s="1"/>
  <c r="J419" i="1"/>
  <c r="G421" i="1"/>
  <c r="B421" i="1"/>
  <c r="L418" i="1" l="1"/>
  <c r="K419" i="1"/>
  <c r="U419" i="1"/>
  <c r="Q418" i="1"/>
  <c r="P419" i="1"/>
  <c r="R419" i="1" s="1"/>
  <c r="X419" i="1" s="1"/>
  <c r="M419" i="1"/>
  <c r="V419" i="1" s="1"/>
  <c r="I421" i="1"/>
  <c r="E421" i="1"/>
  <c r="D421" i="1"/>
  <c r="F422" i="1"/>
  <c r="C421" i="1"/>
  <c r="H422" i="1" l="1"/>
  <c r="T422" i="1"/>
  <c r="L419" i="1"/>
  <c r="N421" i="1"/>
  <c r="O421" i="1" s="1"/>
  <c r="W421" i="1" s="1"/>
  <c r="Q419" i="1"/>
  <c r="P420" i="1"/>
  <c r="B422" i="1"/>
  <c r="G422" i="1"/>
  <c r="I422" i="1" l="1"/>
  <c r="F423" i="1"/>
  <c r="C422" i="1"/>
  <c r="E422" i="1"/>
  <c r="D422" i="1"/>
  <c r="J420" i="1"/>
  <c r="H423" i="1" l="1"/>
  <c r="T423" i="1"/>
  <c r="N422" i="1"/>
  <c r="O422" i="1" s="1"/>
  <c r="W422" i="1" s="1"/>
  <c r="K420" i="1"/>
  <c r="M420" i="1" s="1"/>
  <c r="V420" i="1" s="1"/>
  <c r="U420" i="1"/>
  <c r="R420" i="1"/>
  <c r="X420" i="1" s="1"/>
  <c r="B423" i="1"/>
  <c r="G423" i="1"/>
  <c r="J421" i="1"/>
  <c r="K421" i="1" l="1"/>
  <c r="U421" i="1"/>
  <c r="Q420" i="1"/>
  <c r="P421" i="1"/>
  <c r="R421" i="1" s="1"/>
  <c r="X421" i="1" s="1"/>
  <c r="M421" i="1"/>
  <c r="V421" i="1" s="1"/>
  <c r="I423" i="1"/>
  <c r="E423" i="1"/>
  <c r="D423" i="1"/>
  <c r="F424" i="1"/>
  <c r="C423" i="1"/>
  <c r="L420" i="1"/>
  <c r="J422" i="1"/>
  <c r="H424" i="1" l="1"/>
  <c r="T424" i="1"/>
  <c r="N423" i="1"/>
  <c r="O423" i="1" s="1"/>
  <c r="W423" i="1" s="1"/>
  <c r="K422" i="1"/>
  <c r="U422" i="1"/>
  <c r="Q421" i="1"/>
  <c r="P422" i="1"/>
  <c r="R422" i="1" s="1"/>
  <c r="X422" i="1" s="1"/>
  <c r="M422" i="1"/>
  <c r="V422" i="1" s="1"/>
  <c r="G424" i="1"/>
  <c r="B424" i="1"/>
  <c r="Q422" i="1" l="1"/>
  <c r="P423" i="1"/>
  <c r="I424" i="1"/>
  <c r="L421" i="1"/>
  <c r="E424" i="1"/>
  <c r="D424" i="1"/>
  <c r="F425" i="1"/>
  <c r="C424" i="1"/>
  <c r="H425" i="1" l="1"/>
  <c r="T425" i="1"/>
  <c r="N424" i="1"/>
  <c r="O424" i="1" s="1"/>
  <c r="W424" i="1" s="1"/>
  <c r="B425" i="1"/>
  <c r="G425" i="1"/>
  <c r="I425" i="1" l="1"/>
  <c r="D425" i="1"/>
  <c r="F426" i="1"/>
  <c r="C425" i="1"/>
  <c r="E425" i="1"/>
  <c r="J423" i="1"/>
  <c r="L422" i="1"/>
  <c r="H426" i="1" l="1"/>
  <c r="T426" i="1"/>
  <c r="K423" i="1"/>
  <c r="U423" i="1"/>
  <c r="N425" i="1"/>
  <c r="O425" i="1" s="1"/>
  <c r="W425" i="1" s="1"/>
  <c r="M423" i="1"/>
  <c r="V423" i="1" s="1"/>
  <c r="R423" i="1"/>
  <c r="X423" i="1" s="1"/>
  <c r="G426" i="1"/>
  <c r="B426" i="1"/>
  <c r="J424" i="1"/>
  <c r="K424" i="1" l="1"/>
  <c r="U424" i="1"/>
  <c r="Q423" i="1"/>
  <c r="P424" i="1"/>
  <c r="M424" i="1"/>
  <c r="V424" i="1" s="1"/>
  <c r="R424" i="1"/>
  <c r="X424" i="1" s="1"/>
  <c r="I426" i="1"/>
  <c r="E426" i="1"/>
  <c r="D426" i="1"/>
  <c r="F427" i="1"/>
  <c r="C426" i="1"/>
  <c r="J425" i="1"/>
  <c r="L423" i="1"/>
  <c r="H427" i="1" l="1"/>
  <c r="T427" i="1"/>
  <c r="N426" i="1"/>
  <c r="O426" i="1" s="1"/>
  <c r="W426" i="1" s="1"/>
  <c r="K425" i="1"/>
  <c r="U425" i="1"/>
  <c r="Q424" i="1"/>
  <c r="P425" i="1"/>
  <c r="R425" i="1" s="1"/>
  <c r="X425" i="1" s="1"/>
  <c r="M425" i="1"/>
  <c r="V425" i="1" s="1"/>
  <c r="L424" i="1"/>
  <c r="B427" i="1"/>
  <c r="G427" i="1"/>
  <c r="Q425" i="1" l="1"/>
  <c r="P426" i="1"/>
  <c r="I427" i="1"/>
  <c r="E427" i="1"/>
  <c r="D427" i="1"/>
  <c r="F428" i="1"/>
  <c r="C427" i="1"/>
  <c r="H428" i="1" l="1"/>
  <c r="T428" i="1"/>
  <c r="N427" i="1"/>
  <c r="O427" i="1" s="1"/>
  <c r="W427" i="1" s="1"/>
  <c r="B428" i="1"/>
  <c r="G428" i="1"/>
  <c r="L425" i="1"/>
  <c r="I428" i="1" l="1"/>
  <c r="E428" i="1"/>
  <c r="D428" i="1"/>
  <c r="F429" i="1"/>
  <c r="C428" i="1"/>
  <c r="J426" i="1"/>
  <c r="H429" i="1" l="1"/>
  <c r="T429" i="1"/>
  <c r="K426" i="1"/>
  <c r="U426" i="1"/>
  <c r="N428" i="1"/>
  <c r="O428" i="1" s="1"/>
  <c r="W428" i="1" s="1"/>
  <c r="M426" i="1"/>
  <c r="V426" i="1" s="1"/>
  <c r="R426" i="1"/>
  <c r="X426" i="1" s="1"/>
  <c r="G429" i="1"/>
  <c r="B429" i="1"/>
  <c r="J427" i="1"/>
  <c r="K427" i="1" l="1"/>
  <c r="U427" i="1"/>
  <c r="Q426" i="1"/>
  <c r="P427" i="1"/>
  <c r="R427" i="1" s="1"/>
  <c r="X427" i="1" s="1"/>
  <c r="M427" i="1"/>
  <c r="V427" i="1" s="1"/>
  <c r="I429" i="1"/>
  <c r="L426" i="1"/>
  <c r="E429" i="1"/>
  <c r="D429" i="1"/>
  <c r="F430" i="1"/>
  <c r="C429" i="1"/>
  <c r="L427" i="1" l="1"/>
  <c r="H430" i="1"/>
  <c r="T430" i="1"/>
  <c r="N429" i="1"/>
  <c r="O429" i="1" s="1"/>
  <c r="W429" i="1" s="1"/>
  <c r="Q427" i="1"/>
  <c r="P428" i="1"/>
  <c r="B430" i="1"/>
  <c r="G430" i="1"/>
  <c r="I430" i="1" l="1"/>
  <c r="J428" i="1"/>
  <c r="F431" i="1"/>
  <c r="C430" i="1"/>
  <c r="E430" i="1"/>
  <c r="D430" i="1"/>
  <c r="H431" i="1" l="1"/>
  <c r="T431" i="1"/>
  <c r="N430" i="1"/>
  <c r="O430" i="1" s="1"/>
  <c r="W430" i="1" s="1"/>
  <c r="K428" i="1"/>
  <c r="M428" i="1" s="1"/>
  <c r="V428" i="1" s="1"/>
  <c r="U428" i="1"/>
  <c r="R428" i="1"/>
  <c r="X428" i="1" s="1"/>
  <c r="B431" i="1"/>
  <c r="G431" i="1"/>
  <c r="J429" i="1"/>
  <c r="K429" i="1" l="1"/>
  <c r="U429" i="1"/>
  <c r="Q428" i="1"/>
  <c r="P429" i="1"/>
  <c r="R429" i="1" s="1"/>
  <c r="X429" i="1" s="1"/>
  <c r="M429" i="1"/>
  <c r="V429" i="1" s="1"/>
  <c r="I431" i="1"/>
  <c r="E431" i="1"/>
  <c r="D431" i="1"/>
  <c r="F432" i="1"/>
  <c r="C431" i="1"/>
  <c r="L428" i="1"/>
  <c r="J430" i="1"/>
  <c r="H432" i="1" l="1"/>
  <c r="T432" i="1"/>
  <c r="N431" i="1"/>
  <c r="O431" i="1" s="1"/>
  <c r="W431" i="1" s="1"/>
  <c r="K430" i="1"/>
  <c r="U430" i="1"/>
  <c r="Q429" i="1"/>
  <c r="P430" i="1"/>
  <c r="R430" i="1" s="1"/>
  <c r="X430" i="1" s="1"/>
  <c r="M430" i="1"/>
  <c r="V430" i="1" s="1"/>
  <c r="G432" i="1"/>
  <c r="B432" i="1"/>
  <c r="Q430" i="1" l="1"/>
  <c r="P431" i="1"/>
  <c r="I432" i="1"/>
  <c r="E432" i="1"/>
  <c r="D432" i="1"/>
  <c r="F433" i="1"/>
  <c r="C432" i="1"/>
  <c r="L429" i="1"/>
  <c r="H433" i="1" l="1"/>
  <c r="T433" i="1"/>
  <c r="N432" i="1"/>
  <c r="O432" i="1" s="1"/>
  <c r="W432" i="1" s="1"/>
  <c r="B433" i="1"/>
  <c r="G433" i="1"/>
  <c r="L430" i="1"/>
  <c r="I433" i="1" l="1"/>
  <c r="D433" i="1"/>
  <c r="F434" i="1"/>
  <c r="C433" i="1"/>
  <c r="E433" i="1"/>
  <c r="J431" i="1"/>
  <c r="H434" i="1" l="1"/>
  <c r="T434" i="1"/>
  <c r="N433" i="1"/>
  <c r="O433" i="1" s="1"/>
  <c r="W433" i="1" s="1"/>
  <c r="K431" i="1"/>
  <c r="M431" i="1" s="1"/>
  <c r="V431" i="1" s="1"/>
  <c r="U431" i="1"/>
  <c r="R431" i="1"/>
  <c r="X431" i="1" s="1"/>
  <c r="G434" i="1"/>
  <c r="B434" i="1"/>
  <c r="J432" i="1"/>
  <c r="L431" i="1" l="1"/>
  <c r="K432" i="1"/>
  <c r="U432" i="1"/>
  <c r="Q431" i="1"/>
  <c r="P432" i="1"/>
  <c r="R432" i="1" s="1"/>
  <c r="X432" i="1" s="1"/>
  <c r="M432" i="1"/>
  <c r="V432" i="1" s="1"/>
  <c r="I434" i="1"/>
  <c r="E434" i="1"/>
  <c r="D434" i="1"/>
  <c r="F435" i="1"/>
  <c r="C434" i="1"/>
  <c r="H435" i="1" l="1"/>
  <c r="T435" i="1"/>
  <c r="L432" i="1"/>
  <c r="N434" i="1"/>
  <c r="O434" i="1" s="1"/>
  <c r="W434" i="1" s="1"/>
  <c r="Q432" i="1"/>
  <c r="P433" i="1"/>
  <c r="J433" i="1"/>
  <c r="B435" i="1"/>
  <c r="G435" i="1"/>
  <c r="K433" i="1" l="1"/>
  <c r="U433" i="1"/>
  <c r="M433" i="1"/>
  <c r="V433" i="1" s="1"/>
  <c r="R433" i="1"/>
  <c r="X433" i="1" s="1"/>
  <c r="I435" i="1"/>
  <c r="L433" i="1"/>
  <c r="E435" i="1"/>
  <c r="D435" i="1"/>
  <c r="F436" i="1"/>
  <c r="C435" i="1"/>
  <c r="H436" i="1" l="1"/>
  <c r="T436" i="1"/>
  <c r="N435" i="1"/>
  <c r="O435" i="1" s="1"/>
  <c r="W435" i="1" s="1"/>
  <c r="Q433" i="1"/>
  <c r="P434" i="1"/>
  <c r="B436" i="1"/>
  <c r="G436" i="1"/>
  <c r="J434" i="1"/>
  <c r="K434" i="1" l="1"/>
  <c r="U434" i="1"/>
  <c r="M434" i="1"/>
  <c r="V434" i="1" s="1"/>
  <c r="R434" i="1"/>
  <c r="X434" i="1" s="1"/>
  <c r="I436" i="1"/>
  <c r="L434" i="1"/>
  <c r="E436" i="1"/>
  <c r="T14" i="1" s="1"/>
  <c r="D436" i="1"/>
  <c r="F437" i="1"/>
  <c r="C436" i="1"/>
  <c r="J435" i="1"/>
  <c r="H437" i="1" l="1"/>
  <c r="T437" i="1"/>
  <c r="N436" i="1"/>
  <c r="O436" i="1" s="1"/>
  <c r="W436" i="1" s="1"/>
  <c r="W14" i="1" s="1"/>
  <c r="K435" i="1"/>
  <c r="U435" i="1"/>
  <c r="Q434" i="1"/>
  <c r="P435" i="1"/>
  <c r="R435" i="1" s="1"/>
  <c r="X435" i="1" s="1"/>
  <c r="M435" i="1"/>
  <c r="V435" i="1" s="1"/>
  <c r="G437" i="1"/>
  <c r="B437" i="1"/>
  <c r="M437" i="1" s="1"/>
  <c r="V437" i="1" s="1"/>
  <c r="J436" i="1"/>
  <c r="K436" i="1" l="1"/>
  <c r="M436" i="1" s="1"/>
  <c r="V436" i="1" s="1"/>
  <c r="V14" i="1" s="1"/>
  <c r="U436" i="1"/>
  <c r="U14" i="1" s="1"/>
  <c r="Q435" i="1"/>
  <c r="P436" i="1"/>
  <c r="R436" i="1" s="1"/>
  <c r="K437" i="1"/>
  <c r="I437" i="1"/>
  <c r="J437" i="1" s="1"/>
  <c r="U437" i="1" s="1"/>
  <c r="E437" i="1"/>
  <c r="N437" i="1" s="1"/>
  <c r="O437" i="1" s="1"/>
  <c r="W437" i="1" s="1"/>
  <c r="L437" i="1"/>
  <c r="D437" i="1"/>
  <c r="F438" i="1"/>
  <c r="C437" i="1"/>
  <c r="L435" i="1"/>
  <c r="P437" i="1" l="1"/>
  <c r="R437" i="1"/>
  <c r="H438" i="1"/>
  <c r="T438" i="1"/>
  <c r="Q436" i="1"/>
  <c r="X436" i="1"/>
  <c r="X14" i="1" s="1"/>
  <c r="L436" i="1"/>
  <c r="B438" i="1"/>
  <c r="M438" i="1" s="1"/>
  <c r="V438" i="1" s="1"/>
  <c r="G438" i="1"/>
  <c r="P438" i="1" s="1"/>
  <c r="X437" i="1" l="1"/>
  <c r="Q437" i="1"/>
  <c r="N438" i="1"/>
  <c r="O438" i="1" s="1"/>
  <c r="W438" i="1" s="1"/>
  <c r="Q438" i="1"/>
  <c r="R438" i="1"/>
  <c r="X438" i="1" s="1"/>
  <c r="K438" i="1"/>
  <c r="I438" i="1"/>
  <c r="J438" i="1" s="1"/>
  <c r="U438" i="1" s="1"/>
  <c r="F439" i="1"/>
  <c r="C438" i="1"/>
  <c r="E438" i="1"/>
  <c r="L438" i="1"/>
  <c r="D438" i="1"/>
  <c r="H439" i="1" l="1"/>
  <c r="T439" i="1"/>
  <c r="B439" i="1"/>
  <c r="M439" i="1" s="1"/>
  <c r="V439" i="1" s="1"/>
  <c r="G439" i="1"/>
  <c r="P439" i="1" s="1"/>
  <c r="N439" i="1" l="1"/>
  <c r="O439" i="1" s="1"/>
  <c r="W439" i="1" s="1"/>
  <c r="R439" i="1"/>
  <c r="X439" i="1" s="1"/>
  <c r="Q439" i="1"/>
  <c r="K439" i="1"/>
  <c r="I439" i="1"/>
  <c r="J439" i="1" s="1"/>
  <c r="U439" i="1" s="1"/>
  <c r="E439" i="1"/>
  <c r="L439" i="1"/>
  <c r="D439" i="1"/>
  <c r="F440" i="1"/>
  <c r="C439" i="1"/>
  <c r="H440" i="1" l="1"/>
  <c r="T440" i="1"/>
  <c r="G440" i="1"/>
  <c r="P440" i="1" s="1"/>
  <c r="B440" i="1"/>
  <c r="M440" i="1" s="1"/>
  <c r="V440" i="1" s="1"/>
  <c r="N440" i="1" l="1"/>
  <c r="O440" i="1" s="1"/>
  <c r="W440" i="1" s="1"/>
  <c r="R440" i="1"/>
  <c r="X440" i="1" s="1"/>
  <c r="Q440" i="1"/>
  <c r="K440" i="1"/>
  <c r="I440" i="1"/>
  <c r="J440" i="1" s="1"/>
  <c r="U440" i="1" s="1"/>
  <c r="E440" i="1"/>
  <c r="L440" i="1"/>
  <c r="D440" i="1"/>
  <c r="F441" i="1"/>
  <c r="C440" i="1"/>
  <c r="H441" i="1" l="1"/>
  <c r="T441" i="1"/>
  <c r="B441" i="1"/>
  <c r="M441" i="1" s="1"/>
  <c r="V441" i="1" s="1"/>
  <c r="G441" i="1"/>
  <c r="P441" i="1" s="1"/>
  <c r="N441" i="1" l="1"/>
  <c r="O441" i="1" s="1"/>
  <c r="W441" i="1" s="1"/>
  <c r="R441" i="1"/>
  <c r="X441" i="1" s="1"/>
  <c r="Q441" i="1"/>
  <c r="K441" i="1"/>
  <c r="I441" i="1"/>
  <c r="J441" i="1" s="1"/>
  <c r="U441" i="1" s="1"/>
  <c r="L441" i="1"/>
  <c r="D441" i="1"/>
  <c r="F442" i="1"/>
  <c r="C441" i="1"/>
  <c r="E441" i="1"/>
  <c r="H442" i="1" l="1"/>
  <c r="T442" i="1"/>
  <c r="G442" i="1"/>
  <c r="P442" i="1" s="1"/>
  <c r="B442" i="1"/>
  <c r="M442" i="1" s="1"/>
  <c r="V442" i="1" s="1"/>
  <c r="N442" i="1" l="1"/>
  <c r="O442" i="1" s="1"/>
  <c r="W442" i="1" s="1"/>
  <c r="R442" i="1"/>
  <c r="X442" i="1" s="1"/>
  <c r="Q442" i="1"/>
  <c r="K442" i="1"/>
  <c r="I442" i="1"/>
  <c r="J442" i="1" s="1"/>
  <c r="U442" i="1" s="1"/>
  <c r="E442" i="1"/>
  <c r="L442" i="1"/>
  <c r="D442" i="1"/>
  <c r="F443" i="1"/>
  <c r="C442" i="1"/>
  <c r="H443" i="1" l="1"/>
  <c r="T443" i="1"/>
  <c r="B443" i="1"/>
  <c r="M443" i="1" s="1"/>
  <c r="V443" i="1" s="1"/>
  <c r="G443" i="1"/>
  <c r="P443" i="1" s="1"/>
  <c r="N443" i="1" l="1"/>
  <c r="O443" i="1" s="1"/>
  <c r="W443" i="1" s="1"/>
  <c r="R443" i="1"/>
  <c r="X443" i="1" s="1"/>
  <c r="Q443" i="1"/>
  <c r="K443" i="1"/>
  <c r="I443" i="1"/>
  <c r="J443" i="1" s="1"/>
  <c r="U443" i="1" s="1"/>
  <c r="L443" i="1"/>
  <c r="F444" i="1"/>
  <c r="E443" i="1"/>
  <c r="D443" i="1"/>
  <c r="C443" i="1"/>
  <c r="H444" i="1" l="1"/>
  <c r="T444" i="1"/>
  <c r="B444" i="1"/>
  <c r="M444" i="1" s="1"/>
  <c r="V444" i="1" s="1"/>
  <c r="G444" i="1"/>
  <c r="P444" i="1" s="1"/>
  <c r="N444" i="1" l="1"/>
  <c r="O444" i="1" s="1"/>
  <c r="W444" i="1" s="1"/>
  <c r="R444" i="1"/>
  <c r="X444" i="1" s="1"/>
  <c r="Q444" i="1"/>
  <c r="K444" i="1"/>
  <c r="I444" i="1"/>
  <c r="J444" i="1" s="1"/>
  <c r="U444" i="1" s="1"/>
  <c r="F445" i="1"/>
  <c r="E444" i="1"/>
  <c r="L444" i="1"/>
  <c r="D444" i="1"/>
  <c r="C444" i="1"/>
  <c r="H445" i="1" l="1"/>
  <c r="T445" i="1"/>
  <c r="B445" i="1"/>
  <c r="M445" i="1" s="1"/>
  <c r="V445" i="1" s="1"/>
  <c r="G445" i="1"/>
  <c r="P445" i="1" s="1"/>
  <c r="N445" i="1" l="1"/>
  <c r="O445" i="1" s="1"/>
  <c r="W445" i="1" s="1"/>
  <c r="Q445" i="1"/>
  <c r="R445" i="1"/>
  <c r="X445" i="1" s="1"/>
  <c r="K445" i="1"/>
  <c r="I445" i="1"/>
  <c r="J445" i="1" s="1"/>
  <c r="U445" i="1" s="1"/>
  <c r="E445" i="1"/>
  <c r="L445" i="1"/>
  <c r="D445" i="1"/>
  <c r="C445" i="1"/>
  <c r="F446" i="1"/>
  <c r="H446" i="1" l="1"/>
  <c r="T446" i="1"/>
  <c r="G446" i="1"/>
  <c r="P446" i="1" s="1"/>
  <c r="B446" i="1"/>
  <c r="M446" i="1" s="1"/>
  <c r="V446" i="1" s="1"/>
  <c r="N446" i="1" l="1"/>
  <c r="O446" i="1" s="1"/>
  <c r="W446" i="1" s="1"/>
  <c r="R446" i="1"/>
  <c r="X446" i="1" s="1"/>
  <c r="Q446" i="1"/>
  <c r="K446" i="1"/>
  <c r="I446" i="1"/>
  <c r="J446" i="1" s="1"/>
  <c r="U446" i="1" s="1"/>
  <c r="E446" i="1"/>
  <c r="L446" i="1"/>
  <c r="D446" i="1"/>
  <c r="C446" i="1"/>
  <c r="F447" i="1"/>
  <c r="H447" i="1" l="1"/>
  <c r="T447" i="1"/>
  <c r="B447" i="1"/>
  <c r="M447" i="1" s="1"/>
  <c r="V447" i="1" s="1"/>
  <c r="G447" i="1"/>
  <c r="P447" i="1" s="1"/>
  <c r="N447" i="1" l="1"/>
  <c r="O447" i="1" s="1"/>
  <c r="W447" i="1" s="1"/>
  <c r="R447" i="1"/>
  <c r="X447" i="1" s="1"/>
  <c r="Q447" i="1"/>
  <c r="I447" i="1"/>
  <c r="J447" i="1" s="1"/>
  <c r="U447" i="1" s="1"/>
  <c r="K447" i="1"/>
  <c r="L447" i="1"/>
  <c r="D447" i="1"/>
  <c r="F448" i="1"/>
  <c r="C447" i="1"/>
  <c r="E447" i="1"/>
  <c r="H448" i="1" l="1"/>
  <c r="T448" i="1"/>
  <c r="G448" i="1"/>
  <c r="P448" i="1" s="1"/>
  <c r="B448" i="1"/>
  <c r="M448" i="1" s="1"/>
  <c r="V448" i="1" s="1"/>
  <c r="N448" i="1" l="1"/>
  <c r="O448" i="1" s="1"/>
  <c r="W448" i="1" s="1"/>
  <c r="Q448" i="1"/>
  <c r="R448" i="1"/>
  <c r="X448" i="1" s="1"/>
  <c r="K448" i="1"/>
  <c r="I448" i="1"/>
  <c r="J448" i="1" s="1"/>
  <c r="U448" i="1" s="1"/>
  <c r="E448" i="1"/>
  <c r="F449" i="1"/>
  <c r="C448" i="1"/>
  <c r="L448" i="1"/>
  <c r="D448" i="1"/>
  <c r="H449" i="1" l="1"/>
  <c r="T449" i="1"/>
  <c r="B449" i="1"/>
  <c r="M449" i="1" s="1"/>
  <c r="V449" i="1" s="1"/>
  <c r="G449" i="1"/>
  <c r="P449" i="1" s="1"/>
  <c r="N449" i="1" l="1"/>
  <c r="O449" i="1" s="1"/>
  <c r="W449" i="1" s="1"/>
  <c r="R449" i="1"/>
  <c r="X449" i="1" s="1"/>
  <c r="Q449" i="1"/>
  <c r="K449" i="1"/>
  <c r="I449" i="1"/>
  <c r="J449" i="1" s="1"/>
  <c r="U449" i="1" s="1"/>
  <c r="E449" i="1"/>
  <c r="L449" i="1"/>
  <c r="D449" i="1"/>
  <c r="C449" i="1"/>
  <c r="F450" i="1"/>
  <c r="H450" i="1" l="1"/>
  <c r="T450" i="1"/>
  <c r="G450" i="1"/>
  <c r="P450" i="1" s="1"/>
  <c r="B450" i="1"/>
  <c r="M450" i="1" s="1"/>
  <c r="V450" i="1" s="1"/>
  <c r="N450" i="1" l="1"/>
  <c r="O450" i="1" s="1"/>
  <c r="W450" i="1" s="1"/>
  <c r="R450" i="1"/>
  <c r="X450" i="1" s="1"/>
  <c r="Q450" i="1"/>
  <c r="K450" i="1"/>
  <c r="I450" i="1"/>
  <c r="J450" i="1" s="1"/>
  <c r="U450" i="1" s="1"/>
  <c r="E450" i="1"/>
  <c r="L450" i="1"/>
  <c r="D450" i="1"/>
  <c r="F451" i="1"/>
  <c r="C450" i="1"/>
  <c r="H451" i="1" l="1"/>
  <c r="T451" i="1"/>
  <c r="G451" i="1"/>
  <c r="P451" i="1" s="1"/>
  <c r="B451" i="1"/>
  <c r="M451" i="1" s="1"/>
  <c r="V451" i="1" s="1"/>
  <c r="N451" i="1" l="1"/>
  <c r="O451" i="1" s="1"/>
  <c r="W451" i="1" s="1"/>
  <c r="Q451" i="1"/>
  <c r="R451" i="1"/>
  <c r="X451" i="1" s="1"/>
  <c r="K451" i="1"/>
  <c r="I451" i="1"/>
  <c r="J451" i="1" s="1"/>
  <c r="U451" i="1" s="1"/>
  <c r="L451" i="1"/>
  <c r="D451" i="1"/>
  <c r="F452" i="1"/>
  <c r="E451" i="1"/>
  <c r="C451" i="1"/>
  <c r="H452" i="1" l="1"/>
  <c r="T452" i="1"/>
  <c r="B452" i="1"/>
  <c r="M452" i="1" s="1"/>
  <c r="V452" i="1" s="1"/>
  <c r="G452" i="1"/>
  <c r="P452" i="1" s="1"/>
  <c r="N452" i="1" l="1"/>
  <c r="O452" i="1" s="1"/>
  <c r="W452" i="1" s="1"/>
  <c r="R452" i="1"/>
  <c r="X452" i="1" s="1"/>
  <c r="Q452" i="1"/>
  <c r="K452" i="1"/>
  <c r="I452" i="1"/>
  <c r="J452" i="1" s="1"/>
  <c r="U452" i="1" s="1"/>
  <c r="F453" i="1"/>
  <c r="C452" i="1"/>
  <c r="E452" i="1"/>
  <c r="L452" i="1"/>
  <c r="D452" i="1"/>
  <c r="H453" i="1" l="1"/>
  <c r="T453" i="1"/>
  <c r="G453" i="1"/>
  <c r="P453" i="1" s="1"/>
  <c r="B453" i="1"/>
  <c r="M453" i="1" s="1"/>
  <c r="V453" i="1" s="1"/>
  <c r="N453" i="1" l="1"/>
  <c r="O453" i="1" s="1"/>
  <c r="W453" i="1" s="1"/>
  <c r="Q453" i="1"/>
  <c r="R453" i="1"/>
  <c r="X453" i="1" s="1"/>
  <c r="K453" i="1"/>
  <c r="I453" i="1"/>
  <c r="J453" i="1" s="1"/>
  <c r="U453" i="1" s="1"/>
  <c r="E453" i="1"/>
  <c r="L453" i="1"/>
  <c r="D453" i="1"/>
  <c r="F454" i="1"/>
  <c r="C453" i="1"/>
  <c r="H454" i="1" l="1"/>
  <c r="T454" i="1"/>
  <c r="B454" i="1"/>
  <c r="M454" i="1" s="1"/>
  <c r="V454" i="1" s="1"/>
  <c r="G454" i="1"/>
  <c r="P454" i="1" s="1"/>
  <c r="N454" i="1" l="1"/>
  <c r="O454" i="1" s="1"/>
  <c r="W454" i="1" s="1"/>
  <c r="R454" i="1"/>
  <c r="X454" i="1" s="1"/>
  <c r="Q454" i="1"/>
  <c r="K454" i="1"/>
  <c r="I454" i="1"/>
  <c r="J454" i="1" s="1"/>
  <c r="U454" i="1" s="1"/>
  <c r="E454" i="1"/>
  <c r="F455" i="1"/>
  <c r="L454" i="1"/>
  <c r="D454" i="1"/>
  <c r="C454" i="1"/>
  <c r="H455" i="1" l="1"/>
  <c r="T455" i="1"/>
  <c r="B455" i="1"/>
  <c r="M455" i="1" s="1"/>
  <c r="V455" i="1" s="1"/>
  <c r="G455" i="1"/>
  <c r="P455" i="1" s="1"/>
  <c r="N455" i="1" l="1"/>
  <c r="O455" i="1" s="1"/>
  <c r="W455" i="1" s="1"/>
  <c r="R455" i="1"/>
  <c r="X455" i="1" s="1"/>
  <c r="Q455" i="1"/>
  <c r="K455" i="1"/>
  <c r="I455" i="1"/>
  <c r="J455" i="1" s="1"/>
  <c r="U455" i="1" s="1"/>
  <c r="E455" i="1"/>
  <c r="L455" i="1"/>
  <c r="D455" i="1"/>
  <c r="F456" i="1"/>
  <c r="C455" i="1"/>
  <c r="H456" i="1" l="1"/>
  <c r="T456" i="1"/>
  <c r="G456" i="1"/>
  <c r="P456" i="1" s="1"/>
  <c r="B456" i="1"/>
  <c r="M456" i="1" s="1"/>
  <c r="V456" i="1" s="1"/>
  <c r="N456" i="1" l="1"/>
  <c r="O456" i="1" s="1"/>
  <c r="W456" i="1" s="1"/>
  <c r="R456" i="1"/>
  <c r="X456" i="1" s="1"/>
  <c r="Q456" i="1"/>
  <c r="K456" i="1"/>
  <c r="I456" i="1"/>
  <c r="J456" i="1" s="1"/>
  <c r="U456" i="1" s="1"/>
  <c r="E456" i="1"/>
  <c r="L456" i="1"/>
  <c r="D456" i="1"/>
  <c r="F457" i="1"/>
  <c r="C456" i="1"/>
  <c r="H457" i="1" l="1"/>
  <c r="T457" i="1"/>
  <c r="B457" i="1"/>
  <c r="M457" i="1" s="1"/>
  <c r="V457" i="1" s="1"/>
  <c r="G457" i="1"/>
  <c r="P457" i="1" s="1"/>
  <c r="N457" i="1" l="1"/>
  <c r="O457" i="1" s="1"/>
  <c r="W457" i="1" s="1"/>
  <c r="R457" i="1"/>
  <c r="X457" i="1" s="1"/>
  <c r="Q457" i="1"/>
  <c r="K457" i="1"/>
  <c r="I457" i="1"/>
  <c r="J457" i="1" s="1"/>
  <c r="U457" i="1" s="1"/>
  <c r="F458" i="1"/>
  <c r="C457" i="1"/>
  <c r="E457" i="1"/>
  <c r="L457" i="1"/>
  <c r="D457" i="1"/>
  <c r="H458" i="1" l="1"/>
  <c r="T458" i="1"/>
  <c r="B458" i="1"/>
  <c r="M458" i="1" s="1"/>
  <c r="V458" i="1" s="1"/>
  <c r="G458" i="1"/>
  <c r="P458" i="1" s="1"/>
  <c r="N458" i="1" l="1"/>
  <c r="O458" i="1" s="1"/>
  <c r="W458" i="1" s="1"/>
  <c r="R458" i="1"/>
  <c r="X458" i="1" s="1"/>
  <c r="Q458" i="1"/>
  <c r="K458" i="1"/>
  <c r="I458" i="1"/>
  <c r="J458" i="1" s="1"/>
  <c r="U458" i="1" s="1"/>
  <c r="E458" i="1"/>
  <c r="L458" i="1"/>
  <c r="D458" i="1"/>
  <c r="F459" i="1"/>
  <c r="C458" i="1"/>
  <c r="H459" i="1" l="1"/>
  <c r="T459" i="1"/>
  <c r="G459" i="1"/>
  <c r="P459" i="1" s="1"/>
  <c r="B459" i="1"/>
  <c r="M459" i="1" s="1"/>
  <c r="V459" i="1" s="1"/>
  <c r="N459" i="1" l="1"/>
  <c r="O459" i="1" s="1"/>
  <c r="W459" i="1" s="1"/>
  <c r="R459" i="1"/>
  <c r="X459" i="1" s="1"/>
  <c r="Q459" i="1"/>
  <c r="K459" i="1"/>
  <c r="I459" i="1"/>
  <c r="J459" i="1" s="1"/>
  <c r="U459" i="1" s="1"/>
  <c r="E459" i="1"/>
  <c r="L459" i="1"/>
  <c r="D459" i="1"/>
  <c r="C459" i="1"/>
  <c r="F460" i="1"/>
  <c r="H460" i="1" l="1"/>
  <c r="T460" i="1"/>
  <c r="B460" i="1"/>
  <c r="M460" i="1" s="1"/>
  <c r="V460" i="1" s="1"/>
  <c r="G460" i="1"/>
  <c r="P460" i="1" s="1"/>
  <c r="N460" i="1" l="1"/>
  <c r="O460" i="1" s="1"/>
  <c r="W460" i="1" s="1"/>
  <c r="R460" i="1"/>
  <c r="X460" i="1" s="1"/>
  <c r="Q460" i="1"/>
  <c r="K460" i="1"/>
  <c r="I460" i="1"/>
  <c r="J460" i="1" s="1"/>
  <c r="U460" i="1" s="1"/>
  <c r="L460" i="1"/>
  <c r="D460" i="1"/>
  <c r="F461" i="1"/>
  <c r="C460" i="1"/>
  <c r="E460" i="1"/>
  <c r="H461" i="1" l="1"/>
  <c r="T461" i="1"/>
  <c r="G461" i="1"/>
  <c r="P461" i="1" s="1"/>
  <c r="B461" i="1"/>
  <c r="M461" i="1" s="1"/>
  <c r="V461" i="1" s="1"/>
  <c r="N461" i="1" l="1"/>
  <c r="O461" i="1" s="1"/>
  <c r="W461" i="1" s="1"/>
  <c r="Q461" i="1"/>
  <c r="R461" i="1"/>
  <c r="X461" i="1" s="1"/>
  <c r="I461" i="1"/>
  <c r="J461" i="1" s="1"/>
  <c r="U461" i="1" s="1"/>
  <c r="K461" i="1"/>
  <c r="E461" i="1"/>
  <c r="L461" i="1"/>
  <c r="D461" i="1"/>
  <c r="F462" i="1"/>
  <c r="C461" i="1"/>
  <c r="H462" i="1" l="1"/>
  <c r="T462" i="1"/>
  <c r="B462" i="1"/>
  <c r="M462" i="1" s="1"/>
  <c r="V462" i="1" s="1"/>
  <c r="G462" i="1"/>
  <c r="P462" i="1" s="1"/>
  <c r="N462" i="1" l="1"/>
  <c r="O462" i="1" s="1"/>
  <c r="W462" i="1" s="1"/>
  <c r="R462" i="1"/>
  <c r="X462" i="1" s="1"/>
  <c r="Q462" i="1"/>
  <c r="K462" i="1"/>
  <c r="I462" i="1"/>
  <c r="J462" i="1" s="1"/>
  <c r="U462" i="1" s="1"/>
  <c r="E462" i="1"/>
  <c r="F463" i="1"/>
  <c r="L462" i="1"/>
  <c r="D462" i="1"/>
  <c r="C462" i="1"/>
  <c r="H463" i="1" l="1"/>
  <c r="T463" i="1"/>
  <c r="B463" i="1"/>
  <c r="M463" i="1" s="1"/>
  <c r="V463" i="1" s="1"/>
  <c r="G463" i="1"/>
  <c r="P463" i="1" s="1"/>
  <c r="N463" i="1" l="1"/>
  <c r="O463" i="1" s="1"/>
  <c r="W463" i="1" s="1"/>
  <c r="R463" i="1"/>
  <c r="X463" i="1" s="1"/>
  <c r="Q463" i="1"/>
  <c r="K463" i="1"/>
  <c r="I463" i="1"/>
  <c r="J463" i="1" s="1"/>
  <c r="U463" i="1" s="1"/>
  <c r="E463" i="1"/>
  <c r="L463" i="1"/>
  <c r="D463" i="1"/>
  <c r="F464" i="1"/>
  <c r="C463" i="1"/>
  <c r="H464" i="1" l="1"/>
  <c r="T464" i="1"/>
  <c r="G464" i="1"/>
  <c r="P464" i="1" s="1"/>
  <c r="B464" i="1"/>
  <c r="M464" i="1" s="1"/>
  <c r="V464" i="1" s="1"/>
  <c r="N464" i="1" l="1"/>
  <c r="O464" i="1" s="1"/>
  <c r="W464" i="1" s="1"/>
  <c r="Q464" i="1"/>
  <c r="R464" i="1"/>
  <c r="X464" i="1" s="1"/>
  <c r="K464" i="1"/>
  <c r="I464" i="1"/>
  <c r="J464" i="1" s="1"/>
  <c r="U464" i="1" s="1"/>
  <c r="E464" i="1"/>
  <c r="L464" i="1"/>
  <c r="D464" i="1"/>
  <c r="F465" i="1"/>
  <c r="C464" i="1"/>
  <c r="H465" i="1" l="1"/>
  <c r="T465" i="1"/>
  <c r="B465" i="1"/>
  <c r="M465" i="1" s="1"/>
  <c r="V465" i="1" s="1"/>
  <c r="G465" i="1"/>
  <c r="P465" i="1" s="1"/>
  <c r="N465" i="1" l="1"/>
  <c r="O465" i="1" s="1"/>
  <c r="W465" i="1" s="1"/>
  <c r="R465" i="1"/>
  <c r="X465" i="1" s="1"/>
  <c r="Q465" i="1"/>
  <c r="K465" i="1"/>
  <c r="I465" i="1"/>
  <c r="J465" i="1" s="1"/>
  <c r="U465" i="1" s="1"/>
  <c r="F466" i="1"/>
  <c r="C465" i="1"/>
  <c r="E465" i="1"/>
  <c r="L465" i="1"/>
  <c r="D465" i="1"/>
  <c r="H466" i="1" l="1"/>
  <c r="T466" i="1"/>
  <c r="B466" i="1"/>
  <c r="M466" i="1" s="1"/>
  <c r="V466" i="1" s="1"/>
  <c r="G466" i="1"/>
  <c r="P466" i="1" s="1"/>
  <c r="N466" i="1" l="1"/>
  <c r="O466" i="1" s="1"/>
  <c r="W466" i="1" s="1"/>
  <c r="R466" i="1"/>
  <c r="X466" i="1" s="1"/>
  <c r="Q466" i="1"/>
  <c r="K466" i="1"/>
  <c r="I466" i="1"/>
  <c r="J466" i="1" s="1"/>
  <c r="U466" i="1" s="1"/>
  <c r="E466" i="1"/>
  <c r="L466" i="1"/>
  <c r="D466" i="1"/>
  <c r="F467" i="1"/>
  <c r="C466" i="1"/>
  <c r="H467" i="1" l="1"/>
  <c r="T467" i="1"/>
  <c r="G467" i="1"/>
  <c r="P467" i="1" s="1"/>
  <c r="B467" i="1"/>
  <c r="M467" i="1" s="1"/>
  <c r="V467" i="1" s="1"/>
  <c r="N467" i="1" l="1"/>
  <c r="O467" i="1" s="1"/>
  <c r="W467" i="1" s="1"/>
  <c r="R467" i="1"/>
  <c r="X467" i="1" s="1"/>
  <c r="Q467" i="1"/>
  <c r="K467" i="1"/>
  <c r="I467" i="1"/>
  <c r="J467" i="1" s="1"/>
  <c r="U467" i="1" s="1"/>
  <c r="E467" i="1"/>
  <c r="L467" i="1"/>
  <c r="D467" i="1"/>
  <c r="F468" i="1"/>
  <c r="C467" i="1"/>
  <c r="H468" i="1" l="1"/>
  <c r="T468" i="1"/>
  <c r="B468" i="1"/>
  <c r="M468" i="1" s="1"/>
  <c r="V468" i="1" s="1"/>
  <c r="G468" i="1"/>
  <c r="P468" i="1" s="1"/>
  <c r="N468" i="1" l="1"/>
  <c r="O468" i="1" s="1"/>
  <c r="W468" i="1" s="1"/>
  <c r="R468" i="1"/>
  <c r="X468" i="1" s="1"/>
  <c r="Q468" i="1"/>
  <c r="K468" i="1"/>
  <c r="I468" i="1"/>
  <c r="J468" i="1" s="1"/>
  <c r="U468" i="1" s="1"/>
  <c r="L468" i="1"/>
  <c r="D468" i="1"/>
  <c r="F469" i="1"/>
  <c r="C468" i="1"/>
  <c r="E468" i="1"/>
  <c r="H469" i="1" l="1"/>
  <c r="T469" i="1"/>
  <c r="G469" i="1"/>
  <c r="P469" i="1" s="1"/>
  <c r="B469" i="1"/>
  <c r="M469" i="1" s="1"/>
  <c r="V469" i="1" s="1"/>
  <c r="N469" i="1" l="1"/>
  <c r="O469" i="1" s="1"/>
  <c r="W469" i="1" s="1"/>
  <c r="Q469" i="1"/>
  <c r="R469" i="1"/>
  <c r="X469" i="1" s="1"/>
  <c r="K469" i="1"/>
  <c r="I469" i="1"/>
  <c r="J469" i="1" s="1"/>
  <c r="U469" i="1" s="1"/>
  <c r="E469" i="1"/>
  <c r="L469" i="1"/>
  <c r="D469" i="1"/>
  <c r="F470" i="1"/>
  <c r="C469" i="1"/>
  <c r="H470" i="1" l="1"/>
  <c r="T470" i="1"/>
  <c r="B470" i="1"/>
  <c r="M470" i="1" s="1"/>
  <c r="V470" i="1" s="1"/>
  <c r="G470" i="1"/>
  <c r="P470" i="1" s="1"/>
  <c r="N470" i="1" l="1"/>
  <c r="O470" i="1" s="1"/>
  <c r="W470" i="1" s="1"/>
  <c r="R470" i="1"/>
  <c r="X470" i="1" s="1"/>
  <c r="Q470" i="1"/>
  <c r="K470" i="1"/>
  <c r="I470" i="1"/>
  <c r="J470" i="1" s="1"/>
  <c r="U470" i="1" s="1"/>
  <c r="E470" i="1"/>
  <c r="L470" i="1"/>
  <c r="D470" i="1"/>
  <c r="F471" i="1"/>
  <c r="C470" i="1"/>
  <c r="H471" i="1" l="1"/>
  <c r="T471" i="1"/>
  <c r="B471" i="1"/>
  <c r="M471" i="1" s="1"/>
  <c r="V471" i="1" s="1"/>
  <c r="G471" i="1"/>
  <c r="P471" i="1" s="1"/>
  <c r="N471" i="1" l="1"/>
  <c r="O471" i="1" s="1"/>
  <c r="W471" i="1" s="1"/>
  <c r="R471" i="1"/>
  <c r="X471" i="1" s="1"/>
  <c r="Q471" i="1"/>
  <c r="K471" i="1"/>
  <c r="I471" i="1"/>
  <c r="J471" i="1" s="1"/>
  <c r="U471" i="1" s="1"/>
  <c r="E471" i="1"/>
  <c r="L471" i="1"/>
  <c r="D471" i="1"/>
  <c r="F472" i="1"/>
  <c r="C471" i="1"/>
  <c r="H472" i="1" l="1"/>
  <c r="T472" i="1"/>
  <c r="G472" i="1"/>
  <c r="P472" i="1" s="1"/>
  <c r="B472" i="1"/>
  <c r="M472" i="1" s="1"/>
  <c r="V472" i="1" s="1"/>
  <c r="N472" i="1" l="1"/>
  <c r="O472" i="1" s="1"/>
  <c r="W472" i="1" s="1"/>
  <c r="Q472" i="1"/>
  <c r="R472" i="1"/>
  <c r="X472" i="1" s="1"/>
  <c r="K472" i="1"/>
  <c r="I472" i="1"/>
  <c r="J472" i="1" s="1"/>
  <c r="U472" i="1" s="1"/>
  <c r="E472" i="1"/>
  <c r="L472" i="1"/>
  <c r="D472" i="1"/>
  <c r="F473" i="1"/>
  <c r="C472" i="1"/>
  <c r="H473" i="1" l="1"/>
  <c r="T473" i="1"/>
  <c r="B473" i="1"/>
  <c r="M473" i="1" s="1"/>
  <c r="V473" i="1" s="1"/>
  <c r="G473" i="1"/>
  <c r="P473" i="1" s="1"/>
  <c r="N473" i="1" l="1"/>
  <c r="O473" i="1" s="1"/>
  <c r="W473" i="1" s="1"/>
  <c r="R473" i="1"/>
  <c r="X473" i="1" s="1"/>
  <c r="Q473" i="1"/>
  <c r="K473" i="1"/>
  <c r="I473" i="1"/>
  <c r="J473" i="1" s="1"/>
  <c r="U473" i="1" s="1"/>
  <c r="F474" i="1"/>
  <c r="C473" i="1"/>
  <c r="E473" i="1"/>
  <c r="L473" i="1"/>
  <c r="D473" i="1"/>
  <c r="H474" i="1" l="1"/>
  <c r="T474" i="1"/>
  <c r="B474" i="1"/>
  <c r="M474" i="1" s="1"/>
  <c r="V474" i="1" s="1"/>
  <c r="G474" i="1"/>
  <c r="P474" i="1" s="1"/>
  <c r="N474" i="1" l="1"/>
  <c r="O474" i="1" s="1"/>
  <c r="W474" i="1" s="1"/>
  <c r="R474" i="1"/>
  <c r="X474" i="1" s="1"/>
  <c r="Q474" i="1"/>
  <c r="K474" i="1"/>
  <c r="I474" i="1"/>
  <c r="J474" i="1" s="1"/>
  <c r="U474" i="1" s="1"/>
  <c r="E474" i="1"/>
  <c r="L474" i="1"/>
  <c r="D474" i="1"/>
  <c r="F475" i="1"/>
  <c r="C474" i="1"/>
  <c r="H475" i="1" l="1"/>
  <c r="T475" i="1"/>
  <c r="G475" i="1"/>
  <c r="P475" i="1" s="1"/>
  <c r="B475" i="1"/>
  <c r="M475" i="1" s="1"/>
  <c r="V475" i="1" s="1"/>
  <c r="N475" i="1" l="1"/>
  <c r="O475" i="1" s="1"/>
  <c r="W475" i="1" s="1"/>
  <c r="Q475" i="1"/>
  <c r="R475" i="1"/>
  <c r="X475" i="1" s="1"/>
  <c r="K475" i="1"/>
  <c r="I475" i="1"/>
  <c r="J475" i="1" s="1"/>
  <c r="U475" i="1" s="1"/>
  <c r="E475" i="1"/>
  <c r="L475" i="1"/>
  <c r="D475" i="1"/>
  <c r="F476" i="1"/>
  <c r="C475" i="1"/>
  <c r="H476" i="1" l="1"/>
  <c r="T476" i="1"/>
  <c r="B476" i="1"/>
  <c r="M476" i="1" s="1"/>
  <c r="V476" i="1" s="1"/>
  <c r="G476" i="1"/>
  <c r="P476" i="1" s="1"/>
  <c r="N476" i="1" l="1"/>
  <c r="O476" i="1" s="1"/>
  <c r="W476" i="1" s="1"/>
  <c r="R476" i="1"/>
  <c r="X476" i="1" s="1"/>
  <c r="Q476" i="1"/>
  <c r="K476" i="1"/>
  <c r="I476" i="1"/>
  <c r="J476" i="1" s="1"/>
  <c r="U476" i="1" s="1"/>
  <c r="L476" i="1"/>
  <c r="D476" i="1"/>
  <c r="F477" i="1"/>
  <c r="C476" i="1"/>
  <c r="E476" i="1"/>
  <c r="H477" i="1" l="1"/>
  <c r="T477" i="1"/>
  <c r="G477" i="1"/>
  <c r="P477" i="1" s="1"/>
  <c r="B477" i="1"/>
  <c r="M477" i="1" s="1"/>
  <c r="V477" i="1" s="1"/>
  <c r="N477" i="1" l="1"/>
  <c r="O477" i="1" s="1"/>
  <c r="W477" i="1" s="1"/>
  <c r="Q477" i="1"/>
  <c r="R477" i="1"/>
  <c r="X477" i="1" s="1"/>
  <c r="K477" i="1"/>
  <c r="I477" i="1"/>
  <c r="J477" i="1" s="1"/>
  <c r="U477" i="1" s="1"/>
  <c r="E477" i="1"/>
  <c r="L477" i="1"/>
  <c r="D477" i="1"/>
  <c r="F478" i="1"/>
  <c r="C477" i="1"/>
  <c r="H478" i="1" l="1"/>
  <c r="T478" i="1"/>
  <c r="B478" i="1"/>
  <c r="M478" i="1" s="1"/>
  <c r="V478" i="1" s="1"/>
  <c r="G478" i="1"/>
  <c r="P478" i="1" s="1"/>
  <c r="N478" i="1" l="1"/>
  <c r="O478" i="1" s="1"/>
  <c r="W478" i="1" s="1"/>
  <c r="Q478" i="1"/>
  <c r="R478" i="1"/>
  <c r="X478" i="1" s="1"/>
  <c r="K478" i="1"/>
  <c r="I478" i="1"/>
  <c r="J478" i="1" s="1"/>
  <c r="U478" i="1" s="1"/>
  <c r="E478" i="1"/>
  <c r="L478" i="1"/>
  <c r="D478" i="1"/>
  <c r="F479" i="1"/>
  <c r="C478" i="1"/>
  <c r="H479" i="1" l="1"/>
  <c r="T479" i="1"/>
  <c r="B479" i="1"/>
  <c r="M479" i="1" s="1"/>
  <c r="V479" i="1" s="1"/>
  <c r="G479" i="1"/>
  <c r="P479" i="1" s="1"/>
  <c r="N479" i="1" l="1"/>
  <c r="O479" i="1" s="1"/>
  <c r="W479" i="1" s="1"/>
  <c r="R479" i="1"/>
  <c r="X479" i="1" s="1"/>
  <c r="Q479" i="1"/>
  <c r="K479" i="1"/>
  <c r="I479" i="1"/>
  <c r="J479" i="1" s="1"/>
  <c r="U479" i="1" s="1"/>
  <c r="E479" i="1"/>
  <c r="L479" i="1"/>
  <c r="D479" i="1"/>
  <c r="F480" i="1"/>
  <c r="C479" i="1"/>
  <c r="H480" i="1" l="1"/>
  <c r="T480" i="1"/>
  <c r="G480" i="1"/>
  <c r="P480" i="1" s="1"/>
  <c r="B480" i="1"/>
  <c r="M480" i="1" s="1"/>
  <c r="V480" i="1" s="1"/>
  <c r="N480" i="1" l="1"/>
  <c r="O480" i="1" s="1"/>
  <c r="W480" i="1" s="1"/>
  <c r="R480" i="1"/>
  <c r="X480" i="1" s="1"/>
  <c r="Q480" i="1"/>
  <c r="K480" i="1"/>
  <c r="I480" i="1"/>
  <c r="J480" i="1" s="1"/>
  <c r="U480" i="1" s="1"/>
  <c r="E480" i="1"/>
  <c r="L480" i="1"/>
  <c r="D480" i="1"/>
  <c r="F481" i="1"/>
  <c r="C480" i="1"/>
  <c r="H481" i="1" l="1"/>
  <c r="T481" i="1"/>
  <c r="B481" i="1"/>
  <c r="M481" i="1" s="1"/>
  <c r="V481" i="1" s="1"/>
  <c r="G481" i="1"/>
  <c r="P481" i="1" s="1"/>
  <c r="N481" i="1" l="1"/>
  <c r="O481" i="1" s="1"/>
  <c r="W481" i="1" s="1"/>
  <c r="R481" i="1"/>
  <c r="X481" i="1" s="1"/>
  <c r="Q481" i="1"/>
  <c r="K481" i="1"/>
  <c r="I481" i="1"/>
  <c r="J481" i="1" s="1"/>
  <c r="U481" i="1" s="1"/>
  <c r="F482" i="1"/>
  <c r="C481" i="1"/>
  <c r="E481" i="1"/>
  <c r="L481" i="1"/>
  <c r="D481" i="1"/>
  <c r="H482" i="1" l="1"/>
  <c r="T482" i="1"/>
  <c r="B482" i="1"/>
  <c r="M482" i="1" s="1"/>
  <c r="V482" i="1" s="1"/>
  <c r="G482" i="1"/>
  <c r="P482" i="1" s="1"/>
  <c r="N482" i="1" l="1"/>
  <c r="O482" i="1" s="1"/>
  <c r="W482" i="1" s="1"/>
  <c r="R482" i="1"/>
  <c r="X482" i="1" s="1"/>
  <c r="Q482" i="1"/>
  <c r="K482" i="1"/>
  <c r="I482" i="1"/>
  <c r="J482" i="1" s="1"/>
  <c r="U482" i="1" s="1"/>
  <c r="E482" i="1"/>
  <c r="L482" i="1"/>
  <c r="D482" i="1"/>
  <c r="F483" i="1"/>
  <c r="C482" i="1"/>
  <c r="H483" i="1" l="1"/>
  <c r="T483" i="1"/>
  <c r="G483" i="1"/>
  <c r="P483" i="1" s="1"/>
  <c r="B483" i="1"/>
  <c r="M483" i="1" s="1"/>
  <c r="V483" i="1" s="1"/>
  <c r="N483" i="1" l="1"/>
  <c r="O483" i="1" s="1"/>
  <c r="W483" i="1" s="1"/>
  <c r="Q483" i="1"/>
  <c r="R483" i="1"/>
  <c r="X483" i="1" s="1"/>
  <c r="K483" i="1"/>
  <c r="I483" i="1"/>
  <c r="J483" i="1" s="1"/>
  <c r="U483" i="1" s="1"/>
  <c r="E483" i="1"/>
  <c r="L483" i="1"/>
  <c r="D483" i="1"/>
  <c r="F484" i="1"/>
  <c r="C483" i="1"/>
  <c r="H484" i="1" l="1"/>
  <c r="T484" i="1"/>
  <c r="B484" i="1"/>
  <c r="M484" i="1" s="1"/>
  <c r="V484" i="1" s="1"/>
  <c r="G484" i="1"/>
  <c r="P484" i="1" s="1"/>
  <c r="N484" i="1" l="1"/>
  <c r="O484" i="1" s="1"/>
  <c r="W484" i="1" s="1"/>
  <c r="R484" i="1"/>
  <c r="X484" i="1" s="1"/>
  <c r="Q484" i="1"/>
  <c r="K484" i="1"/>
  <c r="I484" i="1"/>
  <c r="J484" i="1" s="1"/>
  <c r="U484" i="1" s="1"/>
  <c r="L484" i="1"/>
  <c r="D484" i="1"/>
  <c r="F485" i="1"/>
  <c r="C484" i="1"/>
  <c r="E484" i="1"/>
  <c r="H485" i="1" l="1"/>
  <c r="T485" i="1"/>
  <c r="G485" i="1"/>
  <c r="P485" i="1" s="1"/>
  <c r="B485" i="1"/>
  <c r="M485" i="1" s="1"/>
  <c r="V485" i="1" s="1"/>
  <c r="N485" i="1" l="1"/>
  <c r="O485" i="1" s="1"/>
  <c r="W485" i="1" s="1"/>
  <c r="Q485" i="1"/>
  <c r="R485" i="1"/>
  <c r="X485" i="1" s="1"/>
  <c r="K485" i="1"/>
  <c r="I485" i="1"/>
  <c r="J485" i="1" s="1"/>
  <c r="U485" i="1" s="1"/>
  <c r="E485" i="1"/>
  <c r="L485" i="1"/>
  <c r="D485" i="1"/>
  <c r="F486" i="1"/>
  <c r="C485" i="1"/>
  <c r="H486" i="1" l="1"/>
  <c r="T486" i="1"/>
  <c r="B486" i="1"/>
  <c r="M486" i="1" s="1"/>
  <c r="V486" i="1" s="1"/>
  <c r="G486" i="1"/>
  <c r="P486" i="1" s="1"/>
  <c r="N486" i="1" l="1"/>
  <c r="O486" i="1" s="1"/>
  <c r="W486" i="1" s="1"/>
  <c r="Q486" i="1"/>
  <c r="R486" i="1"/>
  <c r="X486" i="1" s="1"/>
  <c r="K486" i="1"/>
  <c r="I486" i="1"/>
  <c r="J486" i="1" s="1"/>
  <c r="U486" i="1" s="1"/>
  <c r="E486" i="1"/>
  <c r="L486" i="1"/>
  <c r="D486" i="1"/>
  <c r="F487" i="1"/>
  <c r="C486" i="1"/>
  <c r="H487" i="1" l="1"/>
  <c r="T487" i="1"/>
  <c r="B487" i="1"/>
  <c r="M487" i="1" s="1"/>
  <c r="V487" i="1" s="1"/>
  <c r="G487" i="1"/>
  <c r="P487" i="1" s="1"/>
  <c r="N487" i="1" l="1"/>
  <c r="O487" i="1" s="1"/>
  <c r="W487" i="1" s="1"/>
  <c r="R487" i="1"/>
  <c r="X487" i="1" s="1"/>
  <c r="Q487" i="1"/>
  <c r="K487" i="1"/>
  <c r="I487" i="1"/>
  <c r="J487" i="1" s="1"/>
  <c r="U487" i="1" s="1"/>
  <c r="E487" i="1"/>
  <c r="L487" i="1"/>
  <c r="D487" i="1"/>
  <c r="F488" i="1"/>
  <c r="C487" i="1"/>
  <c r="H488" i="1" l="1"/>
  <c r="T488" i="1"/>
  <c r="G488" i="1"/>
  <c r="P488" i="1" s="1"/>
  <c r="B488" i="1"/>
  <c r="M488" i="1" s="1"/>
  <c r="V488" i="1" s="1"/>
  <c r="N488" i="1" l="1"/>
  <c r="O488" i="1" s="1"/>
  <c r="W488" i="1" s="1"/>
  <c r="R488" i="1"/>
  <c r="X488" i="1" s="1"/>
  <c r="Q488" i="1"/>
  <c r="K488" i="1"/>
  <c r="I488" i="1"/>
  <c r="J488" i="1" s="1"/>
  <c r="U488" i="1" s="1"/>
  <c r="E488" i="1"/>
  <c r="L488" i="1"/>
  <c r="D488" i="1"/>
  <c r="F489" i="1"/>
  <c r="C488" i="1"/>
  <c r="H489" i="1" l="1"/>
  <c r="T489" i="1"/>
  <c r="B489" i="1"/>
  <c r="M489" i="1" s="1"/>
  <c r="V489" i="1" s="1"/>
  <c r="G489" i="1"/>
  <c r="P489" i="1" s="1"/>
  <c r="N489" i="1" l="1"/>
  <c r="O489" i="1" s="1"/>
  <c r="W489" i="1" s="1"/>
  <c r="R489" i="1"/>
  <c r="X489" i="1" s="1"/>
  <c r="Q489" i="1"/>
  <c r="K489" i="1"/>
  <c r="I489" i="1"/>
  <c r="J489" i="1" s="1"/>
  <c r="U489" i="1" s="1"/>
  <c r="F490" i="1"/>
  <c r="C489" i="1"/>
  <c r="E489" i="1"/>
  <c r="L489" i="1"/>
  <c r="D489" i="1"/>
  <c r="H490" i="1" l="1"/>
  <c r="T490" i="1"/>
  <c r="B490" i="1"/>
  <c r="M490" i="1" s="1"/>
  <c r="V490" i="1" s="1"/>
  <c r="G490" i="1"/>
  <c r="P490" i="1" s="1"/>
  <c r="N490" i="1" l="1"/>
  <c r="O490" i="1" s="1"/>
  <c r="W490" i="1" s="1"/>
  <c r="R490" i="1"/>
  <c r="X490" i="1" s="1"/>
  <c r="Q490" i="1"/>
  <c r="K490" i="1"/>
  <c r="I490" i="1"/>
  <c r="J490" i="1" s="1"/>
  <c r="U490" i="1" s="1"/>
  <c r="E490" i="1"/>
  <c r="L490" i="1"/>
  <c r="D490" i="1"/>
  <c r="F491" i="1"/>
  <c r="C490" i="1"/>
  <c r="H491" i="1" l="1"/>
  <c r="T491" i="1"/>
  <c r="G491" i="1"/>
  <c r="P491" i="1" s="1"/>
  <c r="B491" i="1"/>
  <c r="M491" i="1" s="1"/>
  <c r="V491" i="1" s="1"/>
  <c r="N491" i="1" l="1"/>
  <c r="O491" i="1" s="1"/>
  <c r="W491" i="1" s="1"/>
  <c r="R491" i="1"/>
  <c r="X491" i="1" s="1"/>
  <c r="Q491" i="1"/>
  <c r="K491" i="1"/>
  <c r="I491" i="1"/>
  <c r="J491" i="1" s="1"/>
  <c r="U491" i="1" s="1"/>
  <c r="E491" i="1"/>
  <c r="L491" i="1"/>
  <c r="D491" i="1"/>
  <c r="F492" i="1"/>
  <c r="C491" i="1"/>
  <c r="H492" i="1" l="1"/>
  <c r="T492" i="1"/>
  <c r="B492" i="1"/>
  <c r="M492" i="1" s="1"/>
  <c r="V492" i="1" s="1"/>
  <c r="G492" i="1"/>
  <c r="P492" i="1" s="1"/>
  <c r="N492" i="1" l="1"/>
  <c r="O492" i="1" s="1"/>
  <c r="W492" i="1" s="1"/>
  <c r="R492" i="1"/>
  <c r="X492" i="1" s="1"/>
  <c r="Q492" i="1"/>
  <c r="K492" i="1"/>
  <c r="I492" i="1"/>
  <c r="J492" i="1" s="1"/>
  <c r="U492" i="1" s="1"/>
  <c r="L492" i="1"/>
  <c r="D492" i="1"/>
  <c r="F493" i="1"/>
  <c r="C492" i="1"/>
  <c r="E492" i="1"/>
  <c r="H493" i="1" l="1"/>
  <c r="T493" i="1"/>
  <c r="G493" i="1"/>
  <c r="P493" i="1" s="1"/>
  <c r="B493" i="1"/>
  <c r="M493" i="1" s="1"/>
  <c r="V493" i="1" s="1"/>
  <c r="N493" i="1" l="1"/>
  <c r="O493" i="1" s="1"/>
  <c r="W493" i="1" s="1"/>
  <c r="Q493" i="1"/>
  <c r="R493" i="1"/>
  <c r="X493" i="1" s="1"/>
  <c r="K493" i="1"/>
  <c r="I493" i="1"/>
  <c r="J493" i="1" s="1"/>
  <c r="U493" i="1" s="1"/>
  <c r="E493" i="1"/>
  <c r="L493" i="1"/>
  <c r="D493" i="1"/>
  <c r="F494" i="1"/>
  <c r="C493" i="1"/>
  <c r="H494" i="1" l="1"/>
  <c r="T494" i="1"/>
  <c r="B494" i="1"/>
  <c r="M494" i="1" s="1"/>
  <c r="V494" i="1" s="1"/>
  <c r="G494" i="1"/>
  <c r="P494" i="1" s="1"/>
  <c r="N494" i="1" l="1"/>
  <c r="O494" i="1" s="1"/>
  <c r="W494" i="1" s="1"/>
  <c r="R494" i="1"/>
  <c r="X494" i="1" s="1"/>
  <c r="Q494" i="1"/>
  <c r="K494" i="1"/>
  <c r="I494" i="1"/>
  <c r="J494" i="1" s="1"/>
  <c r="U494" i="1" s="1"/>
  <c r="E494" i="1"/>
  <c r="L494" i="1"/>
  <c r="D494" i="1"/>
  <c r="F495" i="1"/>
  <c r="C494" i="1"/>
  <c r="H495" i="1" l="1"/>
  <c r="T495" i="1"/>
  <c r="B495" i="1"/>
  <c r="M495" i="1" s="1"/>
  <c r="V495" i="1" s="1"/>
  <c r="G495" i="1"/>
  <c r="P495" i="1" s="1"/>
  <c r="N495" i="1" l="1"/>
  <c r="O495" i="1" s="1"/>
  <c r="W495" i="1" s="1"/>
  <c r="Q495" i="1"/>
  <c r="R495" i="1"/>
  <c r="X495" i="1" s="1"/>
  <c r="K495" i="1"/>
  <c r="I495" i="1"/>
  <c r="J495" i="1" s="1"/>
  <c r="U495" i="1" s="1"/>
  <c r="E495" i="1"/>
  <c r="L495" i="1"/>
  <c r="D495" i="1"/>
  <c r="F496" i="1"/>
  <c r="C495" i="1"/>
  <c r="H496" i="1" l="1"/>
  <c r="T496" i="1"/>
  <c r="G496" i="1"/>
  <c r="P496" i="1" s="1"/>
  <c r="B496" i="1"/>
  <c r="M496" i="1" s="1"/>
  <c r="V496" i="1" s="1"/>
  <c r="N496" i="1" l="1"/>
  <c r="O496" i="1" s="1"/>
  <c r="W496" i="1" s="1"/>
  <c r="R496" i="1"/>
  <c r="X496" i="1" s="1"/>
  <c r="Q496" i="1"/>
  <c r="K496" i="1"/>
  <c r="I496" i="1"/>
  <c r="J496" i="1" s="1"/>
  <c r="U496" i="1" s="1"/>
  <c r="E496" i="1"/>
  <c r="L496" i="1"/>
  <c r="D496" i="1"/>
  <c r="F497" i="1"/>
  <c r="C496" i="1"/>
  <c r="H497" i="1" l="1"/>
  <c r="T497" i="1"/>
  <c r="B497" i="1"/>
  <c r="M497" i="1" s="1"/>
  <c r="V497" i="1" s="1"/>
  <c r="G497" i="1"/>
  <c r="P497" i="1" s="1"/>
  <c r="N497" i="1" l="1"/>
  <c r="O497" i="1" s="1"/>
  <c r="W497" i="1" s="1"/>
  <c r="Q497" i="1"/>
  <c r="R497" i="1"/>
  <c r="X497" i="1" s="1"/>
  <c r="K497" i="1"/>
  <c r="I497" i="1"/>
  <c r="J497" i="1" s="1"/>
  <c r="U497" i="1" s="1"/>
  <c r="F498" i="1"/>
  <c r="C497" i="1"/>
  <c r="E497" i="1"/>
  <c r="L497" i="1"/>
  <c r="D497" i="1"/>
  <c r="H498" i="1" l="1"/>
  <c r="T498" i="1"/>
  <c r="B498" i="1"/>
  <c r="M498" i="1" s="1"/>
  <c r="V498" i="1" s="1"/>
  <c r="G498" i="1"/>
  <c r="P498" i="1" s="1"/>
  <c r="N498" i="1" l="1"/>
  <c r="O498" i="1" s="1"/>
  <c r="W498" i="1" s="1"/>
  <c r="R498" i="1"/>
  <c r="X498" i="1" s="1"/>
  <c r="Q498" i="1"/>
  <c r="K498" i="1"/>
  <c r="I498" i="1"/>
  <c r="J498" i="1" s="1"/>
  <c r="U498" i="1" s="1"/>
  <c r="E498" i="1"/>
  <c r="L498" i="1"/>
  <c r="D498" i="1"/>
  <c r="F499" i="1"/>
  <c r="C498" i="1"/>
  <c r="H499" i="1" l="1"/>
  <c r="T499" i="1"/>
  <c r="G499" i="1"/>
  <c r="P499" i="1" s="1"/>
  <c r="B499" i="1"/>
  <c r="M499" i="1" s="1"/>
  <c r="V499" i="1" s="1"/>
  <c r="N499" i="1" l="1"/>
  <c r="O499" i="1" s="1"/>
  <c r="W499" i="1" s="1"/>
  <c r="R499" i="1"/>
  <c r="X499" i="1" s="1"/>
  <c r="Q499" i="1"/>
  <c r="K499" i="1"/>
  <c r="I499" i="1"/>
  <c r="J499" i="1" s="1"/>
  <c r="U499" i="1" s="1"/>
  <c r="E499" i="1"/>
  <c r="L499" i="1"/>
  <c r="D499" i="1"/>
  <c r="F500" i="1"/>
  <c r="C499" i="1"/>
  <c r="H500" i="1" l="1"/>
  <c r="T500" i="1"/>
  <c r="B500" i="1"/>
  <c r="M500" i="1" s="1"/>
  <c r="V500" i="1" s="1"/>
  <c r="G500" i="1"/>
  <c r="P500" i="1" s="1"/>
  <c r="N500" i="1" l="1"/>
  <c r="O500" i="1" s="1"/>
  <c r="W500" i="1" s="1"/>
  <c r="R500" i="1"/>
  <c r="X500" i="1" s="1"/>
  <c r="Q500" i="1"/>
  <c r="K500" i="1"/>
  <c r="I500" i="1"/>
  <c r="J500" i="1" s="1"/>
  <c r="U500" i="1" s="1"/>
  <c r="L500" i="1"/>
  <c r="D500" i="1"/>
  <c r="F501" i="1"/>
  <c r="C500" i="1"/>
  <c r="E500" i="1"/>
  <c r="H501" i="1" l="1"/>
  <c r="T501" i="1"/>
  <c r="G501" i="1"/>
  <c r="P501" i="1" s="1"/>
  <c r="B501" i="1"/>
  <c r="M501" i="1" s="1"/>
  <c r="V501" i="1" s="1"/>
  <c r="N501" i="1" l="1"/>
  <c r="O501" i="1" s="1"/>
  <c r="W501" i="1" s="1"/>
  <c r="Q501" i="1"/>
  <c r="R501" i="1"/>
  <c r="X501" i="1" s="1"/>
  <c r="K501" i="1"/>
  <c r="I501" i="1"/>
  <c r="J501" i="1" s="1"/>
  <c r="U501" i="1" s="1"/>
  <c r="E501" i="1"/>
  <c r="L501" i="1"/>
  <c r="D501" i="1"/>
  <c r="F502" i="1"/>
  <c r="C501" i="1"/>
  <c r="H502" i="1" l="1"/>
  <c r="T502" i="1"/>
  <c r="B502" i="1"/>
  <c r="M502" i="1" s="1"/>
  <c r="V502" i="1" s="1"/>
  <c r="G502" i="1"/>
  <c r="P502" i="1" s="1"/>
  <c r="N502" i="1" l="1"/>
  <c r="O502" i="1" s="1"/>
  <c r="W502" i="1" s="1"/>
  <c r="R502" i="1"/>
  <c r="X502" i="1" s="1"/>
  <c r="Q502" i="1"/>
  <c r="K502" i="1"/>
  <c r="I502" i="1"/>
  <c r="J502" i="1" s="1"/>
  <c r="U502" i="1" s="1"/>
  <c r="E502" i="1"/>
  <c r="L502" i="1"/>
  <c r="D502" i="1"/>
  <c r="F503" i="1"/>
  <c r="C502" i="1"/>
  <c r="H503" i="1" l="1"/>
  <c r="T503" i="1"/>
  <c r="B503" i="1"/>
  <c r="M503" i="1" s="1"/>
  <c r="V503" i="1" s="1"/>
  <c r="G503" i="1"/>
  <c r="P503" i="1" s="1"/>
  <c r="N503" i="1" l="1"/>
  <c r="O503" i="1" s="1"/>
  <c r="W503" i="1" s="1"/>
  <c r="R503" i="1"/>
  <c r="X503" i="1" s="1"/>
  <c r="Q503" i="1"/>
  <c r="K503" i="1"/>
  <c r="I503" i="1"/>
  <c r="J503" i="1" s="1"/>
  <c r="U503" i="1" s="1"/>
  <c r="E503" i="1"/>
  <c r="L503" i="1"/>
  <c r="D503" i="1"/>
  <c r="F504" i="1"/>
  <c r="C503" i="1"/>
  <c r="H504" i="1" l="1"/>
  <c r="T504" i="1"/>
  <c r="G504" i="1"/>
  <c r="P504" i="1" s="1"/>
  <c r="B504" i="1"/>
  <c r="M504" i="1" s="1"/>
  <c r="V504" i="1" s="1"/>
  <c r="N504" i="1" l="1"/>
  <c r="O504" i="1" s="1"/>
  <c r="W504" i="1" s="1"/>
  <c r="R504" i="1"/>
  <c r="X504" i="1" s="1"/>
  <c r="Q504" i="1"/>
  <c r="K504" i="1"/>
  <c r="I504" i="1"/>
  <c r="J504" i="1" s="1"/>
  <c r="U504" i="1" s="1"/>
  <c r="E504" i="1"/>
  <c r="L504" i="1"/>
  <c r="D504" i="1"/>
  <c r="F505" i="1"/>
  <c r="C504" i="1"/>
  <c r="H505" i="1" l="1"/>
  <c r="T505" i="1"/>
  <c r="B505" i="1"/>
  <c r="M505" i="1" s="1"/>
  <c r="V505" i="1" s="1"/>
  <c r="G505" i="1"/>
  <c r="P505" i="1" s="1"/>
  <c r="N505" i="1" l="1"/>
  <c r="O505" i="1" s="1"/>
  <c r="W505" i="1" s="1"/>
  <c r="Q505" i="1"/>
  <c r="R505" i="1"/>
  <c r="X505" i="1" s="1"/>
  <c r="K505" i="1"/>
  <c r="I505" i="1"/>
  <c r="J505" i="1" s="1"/>
  <c r="U505" i="1" s="1"/>
  <c r="F506" i="1"/>
  <c r="C505" i="1"/>
  <c r="E505" i="1"/>
  <c r="L505" i="1"/>
  <c r="D505" i="1"/>
  <c r="H506" i="1" l="1"/>
  <c r="T506" i="1"/>
  <c r="B506" i="1"/>
  <c r="M506" i="1" s="1"/>
  <c r="V506" i="1" s="1"/>
  <c r="G506" i="1"/>
  <c r="P506" i="1" s="1"/>
  <c r="N506" i="1" l="1"/>
  <c r="O506" i="1" s="1"/>
  <c r="W506" i="1" s="1"/>
  <c r="R506" i="1"/>
  <c r="X506" i="1" s="1"/>
  <c r="Q506" i="1"/>
  <c r="K506" i="1"/>
  <c r="I506" i="1"/>
  <c r="J506" i="1" s="1"/>
  <c r="U506" i="1" s="1"/>
  <c r="E506" i="1"/>
  <c r="L506" i="1"/>
  <c r="D506" i="1"/>
  <c r="F507" i="1"/>
  <c r="C506" i="1"/>
  <c r="H507" i="1" l="1"/>
  <c r="T507" i="1"/>
  <c r="G507" i="1"/>
  <c r="P507" i="1" s="1"/>
  <c r="B507" i="1"/>
  <c r="M507" i="1" s="1"/>
  <c r="V507" i="1" s="1"/>
  <c r="N507" i="1" l="1"/>
  <c r="O507" i="1" s="1"/>
  <c r="W507" i="1" s="1"/>
  <c r="R507" i="1"/>
  <c r="X507" i="1" s="1"/>
  <c r="Q507" i="1"/>
  <c r="K507" i="1"/>
  <c r="I507" i="1"/>
  <c r="J507" i="1" s="1"/>
  <c r="U507" i="1" s="1"/>
  <c r="E507" i="1"/>
  <c r="L507" i="1"/>
  <c r="D507" i="1"/>
  <c r="F508" i="1"/>
  <c r="C507" i="1"/>
  <c r="H508" i="1" l="1"/>
  <c r="T508" i="1"/>
  <c r="B508" i="1"/>
  <c r="M508" i="1" s="1"/>
  <c r="V508" i="1" s="1"/>
  <c r="G508" i="1"/>
  <c r="P508" i="1" s="1"/>
  <c r="N508" i="1" l="1"/>
  <c r="O508" i="1" s="1"/>
  <c r="W508" i="1" s="1"/>
  <c r="R508" i="1"/>
  <c r="X508" i="1" s="1"/>
  <c r="Q508" i="1"/>
  <c r="K508" i="1"/>
  <c r="I508" i="1"/>
  <c r="J508" i="1" s="1"/>
  <c r="U508" i="1" s="1"/>
  <c r="L508" i="1"/>
  <c r="D508" i="1"/>
  <c r="F509" i="1"/>
  <c r="C508" i="1"/>
  <c r="E508" i="1"/>
  <c r="H509" i="1" l="1"/>
  <c r="T509" i="1"/>
  <c r="G509" i="1"/>
  <c r="P509" i="1" s="1"/>
  <c r="B509" i="1"/>
  <c r="M509" i="1" s="1"/>
  <c r="V509" i="1" s="1"/>
  <c r="N509" i="1" l="1"/>
  <c r="O509" i="1" s="1"/>
  <c r="W509" i="1" s="1"/>
  <c r="Q509" i="1"/>
  <c r="R509" i="1"/>
  <c r="X509" i="1" s="1"/>
  <c r="K509" i="1"/>
  <c r="I509" i="1"/>
  <c r="J509" i="1" s="1"/>
  <c r="U509" i="1" s="1"/>
  <c r="E509" i="1"/>
  <c r="L509" i="1"/>
  <c r="D509" i="1"/>
  <c r="F510" i="1"/>
  <c r="C509" i="1"/>
  <c r="H510" i="1" l="1"/>
  <c r="T510" i="1"/>
  <c r="B510" i="1"/>
  <c r="M510" i="1" s="1"/>
  <c r="V510" i="1" s="1"/>
  <c r="G510" i="1"/>
  <c r="P510" i="1" s="1"/>
  <c r="N510" i="1" l="1"/>
  <c r="O510" i="1" s="1"/>
  <c r="W510" i="1" s="1"/>
  <c r="R510" i="1"/>
  <c r="X510" i="1" s="1"/>
  <c r="Q510" i="1"/>
  <c r="K510" i="1"/>
  <c r="I510" i="1"/>
  <c r="J510" i="1" s="1"/>
  <c r="U510" i="1" s="1"/>
  <c r="E510" i="1"/>
  <c r="L510" i="1"/>
  <c r="D510" i="1"/>
  <c r="F511" i="1"/>
  <c r="C510" i="1"/>
  <c r="H511" i="1" l="1"/>
  <c r="T511" i="1"/>
  <c r="B511" i="1"/>
  <c r="M511" i="1" s="1"/>
  <c r="V511" i="1" s="1"/>
  <c r="G511" i="1"/>
  <c r="P511" i="1" s="1"/>
  <c r="N511" i="1" l="1"/>
  <c r="O511" i="1" s="1"/>
  <c r="W511" i="1" s="1"/>
  <c r="R511" i="1"/>
  <c r="X511" i="1" s="1"/>
  <c r="Q511" i="1"/>
  <c r="K511" i="1"/>
  <c r="I511" i="1"/>
  <c r="J511" i="1" s="1"/>
  <c r="U511" i="1" s="1"/>
  <c r="E511" i="1"/>
  <c r="L511" i="1"/>
  <c r="D511" i="1"/>
  <c r="F512" i="1"/>
  <c r="C511" i="1"/>
  <c r="H512" i="1" l="1"/>
  <c r="T512" i="1"/>
  <c r="G512" i="1"/>
  <c r="P512" i="1" s="1"/>
  <c r="B512" i="1"/>
  <c r="M512" i="1" s="1"/>
  <c r="V512" i="1" s="1"/>
  <c r="N512" i="1" l="1"/>
  <c r="O512" i="1" s="1"/>
  <c r="W512" i="1" s="1"/>
  <c r="R512" i="1"/>
  <c r="X512" i="1" s="1"/>
  <c r="Q512" i="1"/>
  <c r="K512" i="1"/>
  <c r="I512" i="1"/>
  <c r="J512" i="1" s="1"/>
  <c r="U512" i="1" s="1"/>
  <c r="E512" i="1"/>
  <c r="L512" i="1"/>
  <c r="D512" i="1"/>
  <c r="F513" i="1"/>
  <c r="C512" i="1"/>
  <c r="H513" i="1" l="1"/>
  <c r="T513" i="1"/>
  <c r="B513" i="1"/>
  <c r="M513" i="1" s="1"/>
  <c r="V513" i="1" s="1"/>
  <c r="G513" i="1"/>
  <c r="P513" i="1" s="1"/>
  <c r="N513" i="1" l="1"/>
  <c r="O513" i="1" s="1"/>
  <c r="W513" i="1" s="1"/>
  <c r="Q513" i="1"/>
  <c r="R513" i="1"/>
  <c r="X513" i="1" s="1"/>
  <c r="K513" i="1"/>
  <c r="I513" i="1"/>
  <c r="J513" i="1" s="1"/>
  <c r="U513" i="1" s="1"/>
  <c r="F514" i="1"/>
  <c r="C513" i="1"/>
  <c r="E513" i="1"/>
  <c r="L513" i="1"/>
  <c r="D513" i="1"/>
  <c r="H514" i="1" l="1"/>
  <c r="T514" i="1"/>
  <c r="B514" i="1"/>
  <c r="M514" i="1" s="1"/>
  <c r="V514" i="1" s="1"/>
  <c r="G514" i="1"/>
  <c r="P514" i="1" s="1"/>
  <c r="N514" i="1" l="1"/>
  <c r="O514" i="1" s="1"/>
  <c r="W514" i="1" s="1"/>
  <c r="R514" i="1"/>
  <c r="X514" i="1" s="1"/>
  <c r="Q514" i="1"/>
  <c r="K514" i="1"/>
  <c r="I514" i="1"/>
  <c r="J514" i="1" s="1"/>
  <c r="U514" i="1" s="1"/>
  <c r="E514" i="1"/>
  <c r="L514" i="1"/>
  <c r="D514" i="1"/>
  <c r="F515" i="1"/>
  <c r="C514" i="1"/>
  <c r="H515" i="1" l="1"/>
  <c r="T515" i="1"/>
  <c r="G515" i="1"/>
  <c r="P515" i="1" s="1"/>
  <c r="B515" i="1"/>
  <c r="M515" i="1" s="1"/>
  <c r="V515" i="1" s="1"/>
  <c r="N515" i="1" l="1"/>
  <c r="O515" i="1" s="1"/>
  <c r="W515" i="1" s="1"/>
  <c r="Q515" i="1"/>
  <c r="R515" i="1"/>
  <c r="X515" i="1" s="1"/>
  <c r="K515" i="1"/>
  <c r="I515" i="1"/>
  <c r="J515" i="1" s="1"/>
  <c r="U515" i="1" s="1"/>
  <c r="E515" i="1"/>
  <c r="L515" i="1"/>
  <c r="D515" i="1"/>
  <c r="F516" i="1"/>
  <c r="C515" i="1"/>
  <c r="H516" i="1" l="1"/>
  <c r="T516" i="1"/>
  <c r="B516" i="1"/>
  <c r="M516" i="1" s="1"/>
  <c r="V516" i="1" s="1"/>
  <c r="G516" i="1"/>
  <c r="P516" i="1" s="1"/>
  <c r="N516" i="1" l="1"/>
  <c r="O516" i="1" s="1"/>
  <c r="W516" i="1" s="1"/>
  <c r="R516" i="1"/>
  <c r="X516" i="1" s="1"/>
  <c r="Q516" i="1"/>
  <c r="K516" i="1"/>
  <c r="I516" i="1"/>
  <c r="J516" i="1" s="1"/>
  <c r="U516" i="1" s="1"/>
  <c r="L516" i="1"/>
  <c r="D516" i="1"/>
  <c r="F517" i="1"/>
  <c r="C516" i="1"/>
  <c r="E516" i="1"/>
  <c r="H517" i="1" l="1"/>
  <c r="T517" i="1"/>
  <c r="G517" i="1"/>
  <c r="P517" i="1" s="1"/>
  <c r="B517" i="1"/>
  <c r="M517" i="1" s="1"/>
  <c r="V517" i="1" s="1"/>
  <c r="N517" i="1" l="1"/>
  <c r="O517" i="1" s="1"/>
  <c r="W517" i="1" s="1"/>
  <c r="Q517" i="1"/>
  <c r="R517" i="1"/>
  <c r="X517" i="1" s="1"/>
  <c r="K517" i="1"/>
  <c r="I517" i="1"/>
  <c r="J517" i="1" s="1"/>
  <c r="U517" i="1" s="1"/>
  <c r="E517" i="1"/>
  <c r="L517" i="1"/>
  <c r="D517" i="1"/>
  <c r="F518" i="1"/>
  <c r="C517" i="1"/>
  <c r="H518" i="1" l="1"/>
  <c r="T518" i="1"/>
  <c r="B518" i="1"/>
  <c r="M518" i="1" s="1"/>
  <c r="V518" i="1" s="1"/>
  <c r="G518" i="1"/>
  <c r="P518" i="1" s="1"/>
  <c r="N518" i="1" l="1"/>
  <c r="O518" i="1" s="1"/>
  <c r="W518" i="1" s="1"/>
  <c r="R518" i="1"/>
  <c r="X518" i="1" s="1"/>
  <c r="Q518" i="1"/>
  <c r="K518" i="1"/>
  <c r="I518" i="1"/>
  <c r="J518" i="1" s="1"/>
  <c r="U518" i="1" s="1"/>
  <c r="E518" i="1"/>
  <c r="L518" i="1"/>
  <c r="D518" i="1"/>
  <c r="C518" i="1"/>
  <c r="F519" i="1"/>
  <c r="H519" i="1" l="1"/>
  <c r="T519" i="1"/>
  <c r="B519" i="1"/>
  <c r="M519" i="1" s="1"/>
  <c r="V519" i="1" s="1"/>
  <c r="G519" i="1"/>
  <c r="P519" i="1" s="1"/>
  <c r="N519" i="1" l="1"/>
  <c r="O519" i="1" s="1"/>
  <c r="W519" i="1" s="1"/>
  <c r="R519" i="1"/>
  <c r="X519" i="1" s="1"/>
  <c r="Q519" i="1"/>
  <c r="K519" i="1"/>
  <c r="I519" i="1"/>
  <c r="J519" i="1" s="1"/>
  <c r="U519" i="1" s="1"/>
  <c r="E519" i="1"/>
  <c r="L519" i="1"/>
  <c r="D519" i="1"/>
  <c r="F520" i="1"/>
  <c r="C519" i="1"/>
  <c r="H520" i="1" l="1"/>
  <c r="T520" i="1"/>
  <c r="G520" i="1"/>
  <c r="P520" i="1" s="1"/>
  <c r="B520" i="1"/>
  <c r="M520" i="1" s="1"/>
  <c r="V520" i="1" s="1"/>
  <c r="N520" i="1" l="1"/>
  <c r="O520" i="1" s="1"/>
  <c r="W520" i="1" s="1"/>
  <c r="Q520" i="1"/>
  <c r="R520" i="1"/>
  <c r="X520" i="1" s="1"/>
  <c r="K520" i="1"/>
  <c r="I520" i="1"/>
  <c r="J520" i="1" s="1"/>
  <c r="U520" i="1" s="1"/>
  <c r="E520" i="1"/>
  <c r="L520" i="1"/>
  <c r="D520" i="1"/>
  <c r="F521" i="1"/>
  <c r="C520" i="1"/>
  <c r="H521" i="1" l="1"/>
  <c r="T521" i="1"/>
  <c r="B521" i="1"/>
  <c r="M521" i="1" s="1"/>
  <c r="V521" i="1" s="1"/>
  <c r="G521" i="1"/>
  <c r="P521" i="1" s="1"/>
  <c r="N521" i="1" l="1"/>
  <c r="O521" i="1" s="1"/>
  <c r="W521" i="1" s="1"/>
  <c r="Q521" i="1"/>
  <c r="R521" i="1"/>
  <c r="X521" i="1" s="1"/>
  <c r="K521" i="1"/>
  <c r="I521" i="1"/>
  <c r="J521" i="1" s="1"/>
  <c r="U521" i="1" s="1"/>
  <c r="F522" i="1"/>
  <c r="C521" i="1"/>
  <c r="E521" i="1"/>
  <c r="L521" i="1"/>
  <c r="D521" i="1"/>
  <c r="H522" i="1" l="1"/>
  <c r="T522" i="1"/>
  <c r="B522" i="1"/>
  <c r="M522" i="1" s="1"/>
  <c r="V522" i="1" s="1"/>
  <c r="G522" i="1"/>
  <c r="P522" i="1" s="1"/>
  <c r="N522" i="1" l="1"/>
  <c r="O522" i="1" s="1"/>
  <c r="W522" i="1" s="1"/>
  <c r="R522" i="1"/>
  <c r="X522" i="1" s="1"/>
  <c r="Q522" i="1"/>
  <c r="K522" i="1"/>
  <c r="I522" i="1"/>
  <c r="J522" i="1" s="1"/>
  <c r="U522" i="1" s="1"/>
  <c r="E522" i="1"/>
  <c r="L522" i="1"/>
  <c r="D522" i="1"/>
  <c r="F523" i="1"/>
  <c r="C522" i="1"/>
  <c r="H523" i="1" l="1"/>
  <c r="T523" i="1"/>
  <c r="G523" i="1"/>
  <c r="P523" i="1" s="1"/>
  <c r="B523" i="1"/>
  <c r="M523" i="1" s="1"/>
  <c r="V523" i="1" s="1"/>
  <c r="N523" i="1" l="1"/>
  <c r="O523" i="1" s="1"/>
  <c r="W523" i="1" s="1"/>
  <c r="R523" i="1"/>
  <c r="X523" i="1" s="1"/>
  <c r="Q523" i="1"/>
  <c r="K523" i="1"/>
  <c r="I523" i="1"/>
  <c r="J523" i="1" s="1"/>
  <c r="U523" i="1" s="1"/>
  <c r="E523" i="1"/>
  <c r="L523" i="1"/>
  <c r="D523" i="1"/>
  <c r="F524" i="1"/>
  <c r="C523" i="1"/>
  <c r="H524" i="1" l="1"/>
  <c r="T524" i="1"/>
  <c r="B524" i="1"/>
  <c r="M524" i="1" s="1"/>
  <c r="V524" i="1" s="1"/>
  <c r="G524" i="1"/>
  <c r="P524" i="1" s="1"/>
  <c r="N524" i="1" l="1"/>
  <c r="O524" i="1" s="1"/>
  <c r="W524" i="1" s="1"/>
  <c r="R524" i="1"/>
  <c r="X524" i="1" s="1"/>
  <c r="Q524" i="1"/>
  <c r="K524" i="1"/>
  <c r="I524" i="1"/>
  <c r="J524" i="1" s="1"/>
  <c r="U524" i="1" s="1"/>
  <c r="L524" i="1"/>
  <c r="D524" i="1"/>
  <c r="F525" i="1"/>
  <c r="C524" i="1"/>
  <c r="E524" i="1"/>
  <c r="H525" i="1" l="1"/>
  <c r="T525" i="1"/>
  <c r="G525" i="1"/>
  <c r="P525" i="1" s="1"/>
  <c r="B525" i="1"/>
  <c r="M525" i="1" s="1"/>
  <c r="V525" i="1" s="1"/>
  <c r="N525" i="1" l="1"/>
  <c r="O525" i="1" s="1"/>
  <c r="W525" i="1" s="1"/>
  <c r="Q525" i="1"/>
  <c r="R525" i="1"/>
  <c r="X525" i="1" s="1"/>
  <c r="I525" i="1"/>
  <c r="J525" i="1" s="1"/>
  <c r="U525" i="1" s="1"/>
  <c r="K525" i="1"/>
  <c r="E525" i="1"/>
  <c r="L525" i="1"/>
  <c r="D525" i="1"/>
  <c r="F526" i="1"/>
  <c r="C525" i="1"/>
  <c r="H526" i="1" l="1"/>
  <c r="T526" i="1"/>
  <c r="B526" i="1"/>
  <c r="M526" i="1" s="1"/>
  <c r="V526" i="1" s="1"/>
  <c r="G526" i="1"/>
  <c r="P526" i="1" s="1"/>
  <c r="N526" i="1" l="1"/>
  <c r="O526" i="1" s="1"/>
  <c r="W526" i="1" s="1"/>
  <c r="R526" i="1"/>
  <c r="X526" i="1" s="1"/>
  <c r="Q526" i="1"/>
  <c r="K526" i="1"/>
  <c r="I526" i="1"/>
  <c r="J526" i="1" s="1"/>
  <c r="U526" i="1" s="1"/>
  <c r="E526" i="1"/>
  <c r="L526" i="1"/>
  <c r="D526" i="1"/>
  <c r="F527" i="1"/>
  <c r="C526" i="1"/>
  <c r="H527" i="1" l="1"/>
  <c r="T527" i="1"/>
  <c r="B527" i="1"/>
  <c r="M527" i="1" s="1"/>
  <c r="V527" i="1" s="1"/>
  <c r="G527" i="1"/>
  <c r="P527" i="1" s="1"/>
  <c r="N527" i="1" l="1"/>
  <c r="O527" i="1" s="1"/>
  <c r="W527" i="1" s="1"/>
  <c r="R527" i="1"/>
  <c r="X527" i="1" s="1"/>
  <c r="Q527" i="1"/>
  <c r="K527" i="1"/>
  <c r="I527" i="1"/>
  <c r="J527" i="1" s="1"/>
  <c r="U527" i="1" s="1"/>
  <c r="E527" i="1"/>
  <c r="L527" i="1"/>
  <c r="D527" i="1"/>
  <c r="F528" i="1"/>
  <c r="C527" i="1"/>
  <c r="H528" i="1" l="1"/>
  <c r="T528" i="1"/>
  <c r="G528" i="1"/>
  <c r="P528" i="1" s="1"/>
  <c r="B528" i="1"/>
  <c r="M528" i="1" s="1"/>
  <c r="V528" i="1" s="1"/>
  <c r="N528" i="1" l="1"/>
  <c r="O528" i="1" s="1"/>
  <c r="W528" i="1" s="1"/>
  <c r="R528" i="1"/>
  <c r="X528" i="1" s="1"/>
  <c r="Q528" i="1"/>
  <c r="K528" i="1"/>
  <c r="I528" i="1"/>
  <c r="J528" i="1" s="1"/>
  <c r="U528" i="1" s="1"/>
  <c r="E528" i="1"/>
  <c r="L528" i="1"/>
  <c r="D528" i="1"/>
  <c r="F529" i="1"/>
  <c r="C528" i="1"/>
  <c r="H529" i="1" l="1"/>
  <c r="T529" i="1"/>
  <c r="B529" i="1"/>
  <c r="M529" i="1" s="1"/>
  <c r="V529" i="1" s="1"/>
  <c r="G529" i="1"/>
  <c r="P529" i="1" s="1"/>
  <c r="N529" i="1" l="1"/>
  <c r="O529" i="1" s="1"/>
  <c r="W529" i="1" s="1"/>
  <c r="Q529" i="1"/>
  <c r="R529" i="1"/>
  <c r="X529" i="1" s="1"/>
  <c r="K529" i="1"/>
  <c r="I529" i="1"/>
  <c r="J529" i="1" s="1"/>
  <c r="U529" i="1" s="1"/>
  <c r="F530" i="1"/>
  <c r="C529" i="1"/>
  <c r="E529" i="1"/>
  <c r="L529" i="1"/>
  <c r="D529" i="1"/>
  <c r="H530" i="1" l="1"/>
  <c r="T530" i="1"/>
  <c r="B530" i="1"/>
  <c r="M530" i="1" s="1"/>
  <c r="V530" i="1" s="1"/>
  <c r="G530" i="1"/>
  <c r="P530" i="1" s="1"/>
  <c r="N530" i="1" l="1"/>
  <c r="O530" i="1" s="1"/>
  <c r="W530" i="1" s="1"/>
  <c r="R530" i="1"/>
  <c r="X530" i="1" s="1"/>
  <c r="Q530" i="1"/>
  <c r="K530" i="1"/>
  <c r="I530" i="1"/>
  <c r="J530" i="1" s="1"/>
  <c r="U530" i="1" s="1"/>
  <c r="E530" i="1"/>
  <c r="L530" i="1"/>
  <c r="D530" i="1"/>
  <c r="F531" i="1"/>
  <c r="C530" i="1"/>
  <c r="H531" i="1" l="1"/>
  <c r="T531" i="1"/>
  <c r="G531" i="1"/>
  <c r="P531" i="1" s="1"/>
  <c r="B531" i="1"/>
  <c r="M531" i="1" s="1"/>
  <c r="V531" i="1" s="1"/>
  <c r="N531" i="1" l="1"/>
  <c r="O531" i="1" s="1"/>
  <c r="W531" i="1" s="1"/>
  <c r="R531" i="1"/>
  <c r="X531" i="1" s="1"/>
  <c r="Q531" i="1"/>
  <c r="K531" i="1"/>
  <c r="I531" i="1"/>
  <c r="J531" i="1" s="1"/>
  <c r="U531" i="1" s="1"/>
  <c r="E531" i="1"/>
  <c r="L531" i="1"/>
  <c r="D531" i="1"/>
  <c r="F532" i="1"/>
  <c r="C531" i="1"/>
  <c r="H532" i="1" l="1"/>
  <c r="T532" i="1"/>
  <c r="B532" i="1"/>
  <c r="M532" i="1" s="1"/>
  <c r="V532" i="1" s="1"/>
  <c r="G532" i="1"/>
  <c r="P532" i="1" s="1"/>
  <c r="N532" i="1" l="1"/>
  <c r="O532" i="1" s="1"/>
  <c r="W532" i="1" s="1"/>
  <c r="R532" i="1"/>
  <c r="X532" i="1" s="1"/>
  <c r="Q532" i="1"/>
  <c r="K532" i="1"/>
  <c r="I532" i="1"/>
  <c r="J532" i="1" s="1"/>
  <c r="U532" i="1" s="1"/>
  <c r="D532" i="1"/>
  <c r="C532" i="1"/>
  <c r="F533" i="1"/>
  <c r="L532" i="1"/>
  <c r="E532" i="1"/>
  <c r="H533" i="1" l="1"/>
  <c r="T533" i="1"/>
  <c r="G533" i="1"/>
  <c r="P533" i="1" s="1"/>
  <c r="B533" i="1"/>
  <c r="M533" i="1" s="1"/>
  <c r="V533" i="1" s="1"/>
  <c r="N533" i="1" l="1"/>
  <c r="O533" i="1" s="1"/>
  <c r="W533" i="1" s="1"/>
  <c r="Q533" i="1"/>
  <c r="R533" i="1"/>
  <c r="X533" i="1" s="1"/>
  <c r="K533" i="1"/>
  <c r="I533" i="1"/>
  <c r="J533" i="1" s="1"/>
  <c r="U533" i="1" s="1"/>
  <c r="E533" i="1"/>
  <c r="L533" i="1"/>
  <c r="D533" i="1"/>
  <c r="F534" i="1"/>
  <c r="C533" i="1"/>
  <c r="H534" i="1" l="1"/>
  <c r="T534" i="1"/>
  <c r="G534" i="1"/>
  <c r="P534" i="1" s="1"/>
  <c r="B534" i="1"/>
  <c r="M534" i="1" s="1"/>
  <c r="V534" i="1" s="1"/>
  <c r="N534" i="1" l="1"/>
  <c r="O534" i="1" s="1"/>
  <c r="W534" i="1" s="1"/>
  <c r="R534" i="1"/>
  <c r="X534" i="1" s="1"/>
  <c r="Q534" i="1"/>
  <c r="K534" i="1"/>
  <c r="I534" i="1"/>
  <c r="J534" i="1" s="1"/>
  <c r="U534" i="1" s="1"/>
  <c r="L534" i="1"/>
  <c r="D534" i="1"/>
  <c r="F535" i="1"/>
  <c r="C534" i="1"/>
  <c r="E534" i="1"/>
  <c r="H535" i="1" l="1"/>
  <c r="T535" i="1"/>
  <c r="B535" i="1"/>
  <c r="M535" i="1" s="1"/>
  <c r="V535" i="1" s="1"/>
  <c r="G535" i="1"/>
  <c r="P535" i="1" s="1"/>
  <c r="N535" i="1" l="1"/>
  <c r="O535" i="1" s="1"/>
  <c r="W535" i="1" s="1"/>
  <c r="R535" i="1"/>
  <c r="X535" i="1" s="1"/>
  <c r="Q535" i="1"/>
  <c r="K535" i="1"/>
  <c r="I535" i="1"/>
  <c r="J535" i="1" s="1"/>
  <c r="U535" i="1" s="1"/>
  <c r="F536" i="1"/>
  <c r="C535" i="1"/>
  <c r="L535" i="1"/>
  <c r="D535" i="1"/>
  <c r="E535" i="1"/>
  <c r="H536" i="1" l="1"/>
  <c r="T536" i="1"/>
  <c r="B536" i="1"/>
  <c r="M536" i="1" s="1"/>
  <c r="V536" i="1" s="1"/>
  <c r="G536" i="1"/>
  <c r="P536" i="1" s="1"/>
  <c r="N536" i="1" l="1"/>
  <c r="O536" i="1" s="1"/>
  <c r="W536" i="1" s="1"/>
  <c r="R536" i="1"/>
  <c r="X536" i="1" s="1"/>
  <c r="Q536" i="1"/>
  <c r="K536" i="1"/>
  <c r="I536" i="1"/>
  <c r="J536" i="1" s="1"/>
  <c r="U536" i="1" s="1"/>
  <c r="E536" i="1"/>
  <c r="L536" i="1"/>
  <c r="D536" i="1"/>
  <c r="F537" i="1"/>
  <c r="C536" i="1"/>
  <c r="H537" i="1" l="1"/>
  <c r="T537" i="1"/>
  <c r="G537" i="1"/>
  <c r="P537" i="1" s="1"/>
  <c r="B537" i="1"/>
  <c r="M537" i="1" s="1"/>
  <c r="V537" i="1" s="1"/>
  <c r="N537" i="1" l="1"/>
  <c r="O537" i="1" s="1"/>
  <c r="W537" i="1" s="1"/>
  <c r="Q537" i="1"/>
  <c r="R537" i="1"/>
  <c r="X537" i="1" s="1"/>
  <c r="K537" i="1"/>
  <c r="I537" i="1"/>
  <c r="J537" i="1" s="1"/>
  <c r="U537" i="1" s="1"/>
  <c r="E537" i="1"/>
  <c r="L537" i="1"/>
  <c r="D537" i="1"/>
  <c r="F538" i="1"/>
  <c r="C537" i="1"/>
  <c r="H538" i="1" l="1"/>
  <c r="T538" i="1"/>
  <c r="B538" i="1"/>
  <c r="M538" i="1" s="1"/>
  <c r="V538" i="1" s="1"/>
  <c r="G538" i="1"/>
  <c r="P538" i="1" s="1"/>
  <c r="N538" i="1" l="1"/>
  <c r="O538" i="1" s="1"/>
  <c r="W538" i="1" s="1"/>
  <c r="R538" i="1"/>
  <c r="X538" i="1" s="1"/>
  <c r="Q538" i="1"/>
  <c r="K538" i="1"/>
  <c r="I538" i="1"/>
  <c r="J538" i="1" s="1"/>
  <c r="U538" i="1" s="1"/>
  <c r="L538" i="1"/>
  <c r="D538" i="1"/>
  <c r="F539" i="1"/>
  <c r="C538" i="1"/>
  <c r="E538" i="1"/>
  <c r="H539" i="1" l="1"/>
  <c r="T539" i="1"/>
  <c r="G539" i="1"/>
  <c r="P539" i="1" s="1"/>
  <c r="B539" i="1"/>
  <c r="M539" i="1" s="1"/>
  <c r="V539" i="1" s="1"/>
  <c r="N539" i="1" l="1"/>
  <c r="O539" i="1" s="1"/>
  <c r="W539" i="1" s="1"/>
  <c r="R539" i="1"/>
  <c r="X539" i="1" s="1"/>
  <c r="Q539" i="1"/>
  <c r="K539" i="1"/>
  <c r="I539" i="1"/>
  <c r="J539" i="1" s="1"/>
  <c r="U539" i="1" s="1"/>
  <c r="E539" i="1"/>
  <c r="F540" i="1"/>
  <c r="C539" i="1"/>
  <c r="L539" i="1"/>
  <c r="D539" i="1"/>
  <c r="H540" i="1" l="1"/>
  <c r="T540" i="1"/>
  <c r="B540" i="1"/>
  <c r="M540" i="1" s="1"/>
  <c r="V540" i="1" s="1"/>
  <c r="G540" i="1"/>
  <c r="P540" i="1" s="1"/>
  <c r="N540" i="1" l="1"/>
  <c r="O540" i="1" s="1"/>
  <c r="W540" i="1" s="1"/>
  <c r="Q540" i="1"/>
  <c r="R540" i="1"/>
  <c r="X540" i="1" s="1"/>
  <c r="K540" i="1"/>
  <c r="I540" i="1"/>
  <c r="J540" i="1" s="1"/>
  <c r="U540" i="1" s="1"/>
  <c r="E540" i="1"/>
  <c r="F541" i="1"/>
  <c r="L540" i="1"/>
  <c r="D540" i="1"/>
  <c r="C540" i="1"/>
  <c r="H541" i="1" l="1"/>
  <c r="T541" i="1"/>
  <c r="G541" i="1"/>
  <c r="P541" i="1" s="1"/>
  <c r="B541" i="1"/>
  <c r="M541" i="1" s="1"/>
  <c r="V541" i="1" s="1"/>
  <c r="Q541" i="1" l="1"/>
  <c r="N541" i="1"/>
  <c r="O541" i="1" s="1"/>
  <c r="W541" i="1" s="1"/>
  <c r="R541" i="1"/>
  <c r="X541" i="1" s="1"/>
  <c r="K541" i="1"/>
  <c r="I541" i="1"/>
  <c r="J541" i="1" s="1"/>
  <c r="U541" i="1" s="1"/>
  <c r="E541" i="1"/>
  <c r="L541" i="1"/>
  <c r="D541" i="1"/>
  <c r="F542" i="1"/>
  <c r="C541" i="1"/>
  <c r="H542" i="1" l="1"/>
  <c r="T542" i="1"/>
  <c r="G542" i="1"/>
  <c r="P542" i="1" s="1"/>
  <c r="B542" i="1"/>
  <c r="M542" i="1" s="1"/>
  <c r="V542" i="1" s="1"/>
  <c r="N542" i="1" l="1"/>
  <c r="O542" i="1" s="1"/>
  <c r="W542" i="1" s="1"/>
  <c r="R542" i="1"/>
  <c r="X542" i="1" s="1"/>
  <c r="Q542" i="1"/>
  <c r="K542" i="1"/>
  <c r="I542" i="1"/>
  <c r="J542" i="1" s="1"/>
  <c r="U542" i="1" s="1"/>
  <c r="L542" i="1"/>
  <c r="D542" i="1"/>
  <c r="F543" i="1"/>
  <c r="C542" i="1"/>
  <c r="E542" i="1"/>
  <c r="H543" i="1" l="1"/>
  <c r="T543" i="1"/>
  <c r="B543" i="1"/>
  <c r="M543" i="1" s="1"/>
  <c r="V543" i="1" s="1"/>
  <c r="G543" i="1"/>
  <c r="P543" i="1" s="1"/>
  <c r="N543" i="1" l="1"/>
  <c r="O543" i="1" s="1"/>
  <c r="W543" i="1" s="1"/>
  <c r="R543" i="1"/>
  <c r="X543" i="1" s="1"/>
  <c r="Q543" i="1"/>
  <c r="K543" i="1"/>
  <c r="I543" i="1"/>
  <c r="J543" i="1" s="1"/>
  <c r="U543" i="1" s="1"/>
  <c r="F544" i="1"/>
  <c r="C543" i="1"/>
  <c r="E543" i="1"/>
  <c r="L543" i="1"/>
  <c r="D543" i="1"/>
  <c r="H544" i="1" l="1"/>
  <c r="T544" i="1"/>
  <c r="B544" i="1"/>
  <c r="M544" i="1" s="1"/>
  <c r="V544" i="1" s="1"/>
  <c r="G544" i="1"/>
  <c r="P544" i="1" s="1"/>
  <c r="N544" i="1" l="1"/>
  <c r="O544" i="1" s="1"/>
  <c r="W544" i="1" s="1"/>
  <c r="Q544" i="1"/>
  <c r="R544" i="1"/>
  <c r="X544" i="1" s="1"/>
  <c r="K544" i="1"/>
  <c r="I544" i="1"/>
  <c r="J544" i="1" s="1"/>
  <c r="U544" i="1" s="1"/>
  <c r="E544" i="1"/>
  <c r="L544" i="1"/>
  <c r="D544" i="1"/>
  <c r="F545" i="1"/>
  <c r="C544" i="1"/>
  <c r="H545" i="1" l="1"/>
  <c r="T545" i="1"/>
  <c r="G545" i="1"/>
  <c r="P545" i="1" s="1"/>
  <c r="B545" i="1"/>
  <c r="M545" i="1" s="1"/>
  <c r="V545" i="1" s="1"/>
  <c r="N545" i="1" l="1"/>
  <c r="O545" i="1" s="1"/>
  <c r="W545" i="1" s="1"/>
  <c r="Q545" i="1"/>
  <c r="R545" i="1"/>
  <c r="X545" i="1" s="1"/>
  <c r="K545" i="1"/>
  <c r="I545" i="1"/>
  <c r="J545" i="1" s="1"/>
  <c r="U545" i="1" s="1"/>
  <c r="E545" i="1"/>
  <c r="L545" i="1"/>
  <c r="D545" i="1"/>
  <c r="F546" i="1"/>
  <c r="C545" i="1"/>
  <c r="H546" i="1" l="1"/>
  <c r="T546" i="1"/>
  <c r="B546" i="1"/>
  <c r="M546" i="1" s="1"/>
  <c r="V546" i="1" s="1"/>
  <c r="G546" i="1"/>
  <c r="P546" i="1" s="1"/>
  <c r="N546" i="1" l="1"/>
  <c r="O546" i="1" s="1"/>
  <c r="W546" i="1" s="1"/>
  <c r="R546" i="1"/>
  <c r="X546" i="1" s="1"/>
  <c r="Q546" i="1"/>
  <c r="K546" i="1"/>
  <c r="I546" i="1"/>
  <c r="J546" i="1" s="1"/>
  <c r="U546" i="1" s="1"/>
  <c r="L546" i="1"/>
  <c r="D546" i="1"/>
  <c r="F547" i="1"/>
  <c r="C546" i="1"/>
  <c r="E546" i="1"/>
  <c r="H547" i="1" l="1"/>
  <c r="T547" i="1"/>
  <c r="G547" i="1"/>
  <c r="P547" i="1" s="1"/>
  <c r="B547" i="1"/>
  <c r="M547" i="1" s="1"/>
  <c r="V547" i="1" s="1"/>
  <c r="N547" i="1" l="1"/>
  <c r="O547" i="1" s="1"/>
  <c r="W547" i="1" s="1"/>
  <c r="Q547" i="1"/>
  <c r="R547" i="1"/>
  <c r="X547" i="1" s="1"/>
  <c r="K547" i="1"/>
  <c r="I547" i="1"/>
  <c r="J547" i="1" s="1"/>
  <c r="U547" i="1" s="1"/>
  <c r="E547" i="1"/>
  <c r="F548" i="1"/>
  <c r="C547" i="1"/>
  <c r="L547" i="1"/>
  <c r="D547" i="1"/>
  <c r="H548" i="1" l="1"/>
  <c r="T548" i="1"/>
  <c r="B548" i="1"/>
  <c r="M548" i="1" s="1"/>
  <c r="V548" i="1" s="1"/>
  <c r="G548" i="1"/>
  <c r="P548" i="1" s="1"/>
  <c r="N548" i="1" l="1"/>
  <c r="O548" i="1" s="1"/>
  <c r="W548" i="1" s="1"/>
  <c r="Q548" i="1"/>
  <c r="R548" i="1"/>
  <c r="X548" i="1" s="1"/>
  <c r="K548" i="1"/>
  <c r="I548" i="1"/>
  <c r="J548" i="1" s="1"/>
  <c r="U548" i="1" s="1"/>
  <c r="E548" i="1"/>
  <c r="C548" i="1"/>
  <c r="F549" i="1"/>
  <c r="L548" i="1"/>
  <c r="D548" i="1"/>
  <c r="H549" i="1" l="1"/>
  <c r="T549" i="1"/>
  <c r="G549" i="1"/>
  <c r="P549" i="1" s="1"/>
  <c r="B549" i="1"/>
  <c r="M549" i="1" s="1"/>
  <c r="V549" i="1" s="1"/>
  <c r="N549" i="1" l="1"/>
  <c r="O549" i="1" s="1"/>
  <c r="W549" i="1" s="1"/>
  <c r="Q549" i="1"/>
  <c r="R549" i="1"/>
  <c r="X549" i="1" s="1"/>
  <c r="K549" i="1"/>
  <c r="I549" i="1"/>
  <c r="J549" i="1" s="1"/>
  <c r="U549" i="1" s="1"/>
  <c r="E549" i="1"/>
  <c r="L549" i="1"/>
  <c r="D549" i="1"/>
  <c r="F550" i="1"/>
  <c r="C549" i="1"/>
  <c r="H550" i="1" l="1"/>
  <c r="T550" i="1"/>
  <c r="G550" i="1"/>
  <c r="P550" i="1" s="1"/>
  <c r="B550" i="1"/>
  <c r="M550" i="1" s="1"/>
  <c r="V550" i="1" s="1"/>
  <c r="N550" i="1" l="1"/>
  <c r="O550" i="1" s="1"/>
  <c r="W550" i="1" s="1"/>
  <c r="R550" i="1"/>
  <c r="X550" i="1" s="1"/>
  <c r="Q550" i="1"/>
  <c r="K550" i="1"/>
  <c r="I550" i="1"/>
  <c r="J550" i="1" s="1"/>
  <c r="U550" i="1" s="1"/>
  <c r="L550" i="1"/>
  <c r="D550" i="1"/>
  <c r="F551" i="1"/>
  <c r="C550" i="1"/>
  <c r="E550" i="1"/>
  <c r="H551" i="1" l="1"/>
  <c r="T551" i="1"/>
  <c r="B551" i="1"/>
  <c r="M551" i="1" s="1"/>
  <c r="V551" i="1" s="1"/>
  <c r="G551" i="1"/>
  <c r="P551" i="1" s="1"/>
  <c r="N551" i="1" l="1"/>
  <c r="O551" i="1" s="1"/>
  <c r="W551" i="1" s="1"/>
  <c r="R551" i="1"/>
  <c r="X551" i="1" s="1"/>
  <c r="Q551" i="1"/>
  <c r="K551" i="1"/>
  <c r="I551" i="1"/>
  <c r="J551" i="1" s="1"/>
  <c r="U551" i="1" s="1"/>
  <c r="L551" i="1"/>
  <c r="D551" i="1"/>
  <c r="F552" i="1"/>
  <c r="C551" i="1"/>
  <c r="E551" i="1"/>
  <c r="H552" i="1" l="1"/>
  <c r="T552" i="1"/>
  <c r="G552" i="1"/>
  <c r="P552" i="1" s="1"/>
  <c r="B552" i="1"/>
  <c r="M552" i="1" s="1"/>
  <c r="V552" i="1" s="1"/>
  <c r="N552" i="1" l="1"/>
  <c r="O552" i="1" s="1"/>
  <c r="W552" i="1" s="1"/>
  <c r="Q552" i="1"/>
  <c r="R552" i="1"/>
  <c r="X552" i="1" s="1"/>
  <c r="K552" i="1"/>
  <c r="I552" i="1"/>
  <c r="J552" i="1" s="1"/>
  <c r="U552" i="1" s="1"/>
  <c r="E552" i="1"/>
  <c r="L552" i="1"/>
  <c r="D552" i="1"/>
  <c r="F553" i="1"/>
  <c r="C552" i="1"/>
  <c r="H553" i="1" l="1"/>
  <c r="T553" i="1"/>
  <c r="B553" i="1"/>
  <c r="M553" i="1" s="1"/>
  <c r="V553" i="1" s="1"/>
  <c r="G553" i="1"/>
  <c r="P553" i="1" s="1"/>
  <c r="N553" i="1" l="1"/>
  <c r="O553" i="1" s="1"/>
  <c r="W553" i="1" s="1"/>
  <c r="Q553" i="1"/>
  <c r="R553" i="1"/>
  <c r="X553" i="1" s="1"/>
  <c r="K553" i="1"/>
  <c r="I553" i="1"/>
  <c r="J553" i="1" s="1"/>
  <c r="U553" i="1" s="1"/>
  <c r="E553" i="1"/>
  <c r="L553" i="1"/>
  <c r="D553" i="1"/>
  <c r="F554" i="1"/>
  <c r="C553" i="1"/>
  <c r="H554" i="1" l="1"/>
  <c r="T554" i="1"/>
  <c r="B554" i="1"/>
  <c r="M554" i="1" s="1"/>
  <c r="V554" i="1" s="1"/>
  <c r="G554" i="1"/>
  <c r="P554" i="1" s="1"/>
  <c r="N554" i="1" l="1"/>
  <c r="O554" i="1" s="1"/>
  <c r="W554" i="1" s="1"/>
  <c r="R554" i="1"/>
  <c r="X554" i="1" s="1"/>
  <c r="Q554" i="1"/>
  <c r="K554" i="1"/>
  <c r="I554" i="1"/>
  <c r="J554" i="1" s="1"/>
  <c r="U554" i="1" s="1"/>
  <c r="E554" i="1"/>
  <c r="L554" i="1"/>
  <c r="D554" i="1"/>
  <c r="F555" i="1"/>
  <c r="C554" i="1"/>
  <c r="H555" i="1" l="1"/>
  <c r="T555" i="1"/>
  <c r="G555" i="1"/>
  <c r="P555" i="1" s="1"/>
  <c r="B555" i="1"/>
  <c r="M555" i="1" s="1"/>
  <c r="V555" i="1" s="1"/>
  <c r="N555" i="1" l="1"/>
  <c r="O555" i="1" s="1"/>
  <c r="W555" i="1" s="1"/>
  <c r="Q555" i="1"/>
  <c r="R555" i="1"/>
  <c r="X555" i="1" s="1"/>
  <c r="K555" i="1"/>
  <c r="I555" i="1"/>
  <c r="J555" i="1" s="1"/>
  <c r="U555" i="1" s="1"/>
  <c r="E555" i="1"/>
  <c r="L555" i="1"/>
  <c r="D555" i="1"/>
  <c r="F556" i="1"/>
  <c r="C555" i="1"/>
  <c r="H556" i="1" l="1"/>
  <c r="T556" i="1"/>
  <c r="B556" i="1"/>
  <c r="M556" i="1" s="1"/>
  <c r="V556" i="1" s="1"/>
  <c r="G556" i="1"/>
  <c r="P556" i="1" s="1"/>
  <c r="N556" i="1" l="1"/>
  <c r="O556" i="1" s="1"/>
  <c r="W556" i="1" s="1"/>
  <c r="R556" i="1"/>
  <c r="X556" i="1" s="1"/>
  <c r="Q556" i="1"/>
  <c r="K556" i="1"/>
  <c r="I556" i="1"/>
  <c r="J556" i="1" s="1"/>
  <c r="U556" i="1" s="1"/>
  <c r="F557" i="1"/>
  <c r="C556" i="1"/>
  <c r="E556" i="1"/>
  <c r="L556" i="1"/>
  <c r="D556" i="1"/>
  <c r="H557" i="1" l="1"/>
  <c r="T557" i="1"/>
  <c r="B557" i="1"/>
  <c r="M557" i="1" s="1"/>
  <c r="V557" i="1" s="1"/>
  <c r="G557" i="1"/>
  <c r="P557" i="1" s="1"/>
  <c r="N557" i="1" l="1"/>
  <c r="O557" i="1" s="1"/>
  <c r="W557" i="1" s="1"/>
  <c r="Q557" i="1"/>
  <c r="R557" i="1"/>
  <c r="X557" i="1" s="1"/>
  <c r="K557" i="1"/>
  <c r="I557" i="1"/>
  <c r="J557" i="1" s="1"/>
  <c r="U557" i="1" s="1"/>
  <c r="E557" i="1"/>
  <c r="L557" i="1"/>
  <c r="D557" i="1"/>
  <c r="F558" i="1"/>
  <c r="C557" i="1"/>
  <c r="H558" i="1" l="1"/>
  <c r="T558" i="1"/>
  <c r="G558" i="1"/>
  <c r="P558" i="1" s="1"/>
  <c r="B558" i="1"/>
  <c r="M558" i="1" s="1"/>
  <c r="V558" i="1" s="1"/>
  <c r="N558" i="1" l="1"/>
  <c r="O558" i="1" s="1"/>
  <c r="W558" i="1" s="1"/>
  <c r="R558" i="1"/>
  <c r="X558" i="1" s="1"/>
  <c r="Q558" i="1"/>
  <c r="K558" i="1"/>
  <c r="I558" i="1"/>
  <c r="J558" i="1" s="1"/>
  <c r="U558" i="1" s="1"/>
  <c r="E558" i="1"/>
  <c r="L558" i="1"/>
  <c r="D558" i="1"/>
  <c r="F559" i="1"/>
  <c r="C558" i="1"/>
  <c r="H559" i="1" l="1"/>
  <c r="T559" i="1"/>
  <c r="B559" i="1"/>
  <c r="M559" i="1" s="1"/>
  <c r="V559" i="1" s="1"/>
  <c r="G559" i="1"/>
  <c r="P559" i="1" s="1"/>
  <c r="N559" i="1" l="1"/>
  <c r="O559" i="1" s="1"/>
  <c r="W559" i="1" s="1"/>
  <c r="Q559" i="1"/>
  <c r="R559" i="1"/>
  <c r="X559" i="1" s="1"/>
  <c r="K559" i="1"/>
  <c r="I559" i="1"/>
  <c r="J559" i="1" s="1"/>
  <c r="U559" i="1" s="1"/>
  <c r="L559" i="1"/>
  <c r="D559" i="1"/>
  <c r="F560" i="1"/>
  <c r="C559" i="1"/>
  <c r="E559" i="1"/>
  <c r="H560" i="1" l="1"/>
  <c r="T560" i="1"/>
  <c r="G560" i="1"/>
  <c r="P560" i="1" s="1"/>
  <c r="B560" i="1"/>
  <c r="M560" i="1" s="1"/>
  <c r="V560" i="1" s="1"/>
  <c r="N560" i="1" l="1"/>
  <c r="O560" i="1" s="1"/>
  <c r="W560" i="1" s="1"/>
  <c r="R560" i="1"/>
  <c r="X560" i="1" s="1"/>
  <c r="Q560" i="1"/>
  <c r="K560" i="1"/>
  <c r="I560" i="1"/>
  <c r="J560" i="1" s="1"/>
  <c r="U560" i="1" s="1"/>
  <c r="E560" i="1"/>
  <c r="L560" i="1"/>
  <c r="D560" i="1"/>
  <c r="F561" i="1"/>
  <c r="C560" i="1"/>
  <c r="H561" i="1" l="1"/>
  <c r="T561" i="1"/>
  <c r="B561" i="1"/>
  <c r="M561" i="1" s="1"/>
  <c r="V561" i="1" s="1"/>
  <c r="G561" i="1"/>
  <c r="P561" i="1" s="1"/>
  <c r="N561" i="1" l="1"/>
  <c r="O561" i="1" s="1"/>
  <c r="W561" i="1" s="1"/>
  <c r="Q561" i="1"/>
  <c r="R561" i="1"/>
  <c r="X561" i="1" s="1"/>
  <c r="K561" i="1"/>
  <c r="I561" i="1"/>
  <c r="J561" i="1" s="1"/>
  <c r="U561" i="1" s="1"/>
  <c r="E561" i="1"/>
  <c r="L561" i="1"/>
  <c r="D561" i="1"/>
  <c r="F562" i="1"/>
  <c r="C561" i="1"/>
  <c r="H562" i="1" l="1"/>
  <c r="T562" i="1"/>
  <c r="B562" i="1"/>
  <c r="M562" i="1" s="1"/>
  <c r="V562" i="1" s="1"/>
  <c r="G562" i="1"/>
  <c r="P562" i="1" s="1"/>
  <c r="N562" i="1" l="1"/>
  <c r="O562" i="1" s="1"/>
  <c r="W562" i="1" s="1"/>
  <c r="R562" i="1"/>
  <c r="X562" i="1" s="1"/>
  <c r="Q562" i="1"/>
  <c r="K562" i="1"/>
  <c r="I562" i="1"/>
  <c r="J562" i="1" s="1"/>
  <c r="U562" i="1" s="1"/>
  <c r="E562" i="1"/>
  <c r="L562" i="1"/>
  <c r="D562" i="1"/>
  <c r="F563" i="1"/>
  <c r="C562" i="1"/>
  <c r="H563" i="1" l="1"/>
  <c r="T563" i="1"/>
  <c r="G563" i="1"/>
  <c r="P563" i="1" s="1"/>
  <c r="B563" i="1"/>
  <c r="M563" i="1" s="1"/>
  <c r="V563" i="1" s="1"/>
  <c r="N563" i="1" l="1"/>
  <c r="O563" i="1" s="1"/>
  <c r="W563" i="1" s="1"/>
  <c r="R563" i="1"/>
  <c r="X563" i="1" s="1"/>
  <c r="Q563" i="1"/>
  <c r="K563" i="1"/>
  <c r="I563" i="1"/>
  <c r="J563" i="1" s="1"/>
  <c r="U563" i="1" s="1"/>
  <c r="E563" i="1"/>
  <c r="L563" i="1"/>
  <c r="D563" i="1"/>
  <c r="C563" i="1"/>
  <c r="F564" i="1"/>
  <c r="H564" i="1" l="1"/>
  <c r="T564" i="1"/>
  <c r="B564" i="1"/>
  <c r="M564" i="1" s="1"/>
  <c r="V564" i="1" s="1"/>
  <c r="G564" i="1"/>
  <c r="P564" i="1" s="1"/>
  <c r="N564" i="1" l="1"/>
  <c r="O564" i="1" s="1"/>
  <c r="W564" i="1" s="1"/>
  <c r="R564" i="1"/>
  <c r="X564" i="1" s="1"/>
  <c r="Q564" i="1"/>
  <c r="K564" i="1"/>
  <c r="I564" i="1"/>
  <c r="J564" i="1" s="1"/>
  <c r="U564" i="1" s="1"/>
  <c r="E564" i="1"/>
  <c r="L564" i="1"/>
  <c r="D564" i="1"/>
  <c r="C564" i="1"/>
  <c r="F565" i="1"/>
  <c r="H565" i="1" l="1"/>
  <c r="T565" i="1"/>
  <c r="G565" i="1"/>
  <c r="P565" i="1" s="1"/>
  <c r="B565" i="1"/>
  <c r="M565" i="1" s="1"/>
  <c r="V565" i="1" s="1"/>
  <c r="Q565" i="1" l="1"/>
  <c r="N565" i="1"/>
  <c r="O565" i="1" s="1"/>
  <c r="W565" i="1" s="1"/>
  <c r="R565" i="1"/>
  <c r="X565" i="1" s="1"/>
  <c r="K565" i="1"/>
  <c r="I565" i="1"/>
  <c r="J565" i="1" s="1"/>
  <c r="U565" i="1" s="1"/>
  <c r="E565" i="1"/>
  <c r="L565" i="1"/>
  <c r="D565" i="1"/>
  <c r="C565" i="1"/>
  <c r="F566" i="1"/>
  <c r="H566" i="1" l="1"/>
  <c r="T566" i="1"/>
  <c r="B566" i="1"/>
  <c r="M566" i="1" s="1"/>
  <c r="V566" i="1" s="1"/>
  <c r="G566" i="1"/>
  <c r="P566" i="1" s="1"/>
  <c r="N566" i="1" l="1"/>
  <c r="O566" i="1" s="1"/>
  <c r="W566" i="1" s="1"/>
  <c r="R566" i="1"/>
  <c r="X566" i="1" s="1"/>
  <c r="Q566" i="1"/>
  <c r="K566" i="1"/>
  <c r="I566" i="1"/>
  <c r="J566" i="1" s="1"/>
  <c r="U566" i="1" s="1"/>
  <c r="F567" i="1"/>
  <c r="C566" i="1"/>
  <c r="E566" i="1"/>
  <c r="L566" i="1"/>
  <c r="D566" i="1"/>
  <c r="H567" i="1" l="1"/>
  <c r="T567" i="1"/>
  <c r="G567" i="1"/>
  <c r="P567" i="1" s="1"/>
  <c r="B567" i="1"/>
  <c r="M567" i="1" s="1"/>
  <c r="V567" i="1" s="1"/>
  <c r="N567" i="1" l="1"/>
  <c r="O567" i="1" s="1"/>
  <c r="W567" i="1" s="1"/>
  <c r="R567" i="1"/>
  <c r="X567" i="1" s="1"/>
  <c r="Q567" i="1"/>
  <c r="K567" i="1"/>
  <c r="I567" i="1"/>
  <c r="J567" i="1" s="1"/>
  <c r="U567" i="1" s="1"/>
  <c r="F568" i="1"/>
  <c r="C567" i="1"/>
  <c r="E567" i="1"/>
  <c r="L567" i="1"/>
  <c r="D567" i="1"/>
  <c r="H568" i="1" l="1"/>
  <c r="T568" i="1"/>
  <c r="B568" i="1"/>
  <c r="M568" i="1" s="1"/>
  <c r="V568" i="1" s="1"/>
  <c r="G568" i="1"/>
  <c r="P568" i="1" s="1"/>
  <c r="N568" i="1" l="1"/>
  <c r="O568" i="1" s="1"/>
  <c r="W568" i="1" s="1"/>
  <c r="R568" i="1"/>
  <c r="X568" i="1" s="1"/>
  <c r="Q568" i="1"/>
  <c r="K568" i="1"/>
  <c r="I568" i="1"/>
  <c r="J568" i="1" s="1"/>
  <c r="U568" i="1" s="1"/>
  <c r="E568" i="1"/>
  <c r="F569" i="1"/>
  <c r="D568" i="1"/>
  <c r="L568" i="1"/>
  <c r="C568" i="1"/>
  <c r="H569" i="1" l="1"/>
  <c r="T569" i="1"/>
  <c r="B569" i="1"/>
  <c r="M569" i="1" s="1"/>
  <c r="V569" i="1" s="1"/>
  <c r="G569" i="1"/>
  <c r="P569" i="1" s="1"/>
  <c r="N569" i="1" l="1"/>
  <c r="O569" i="1" s="1"/>
  <c r="W569" i="1" s="1"/>
  <c r="Q569" i="1"/>
  <c r="R569" i="1"/>
  <c r="X569" i="1" s="1"/>
  <c r="K569" i="1"/>
  <c r="I569" i="1"/>
  <c r="J569" i="1" s="1"/>
  <c r="U569" i="1" s="1"/>
  <c r="E569" i="1"/>
  <c r="L569" i="1"/>
  <c r="D569" i="1"/>
  <c r="C569" i="1"/>
  <c r="F570" i="1"/>
  <c r="H570" i="1" l="1"/>
  <c r="T570" i="1"/>
  <c r="G570" i="1"/>
  <c r="P570" i="1" s="1"/>
  <c r="B570" i="1"/>
  <c r="M570" i="1" s="1"/>
  <c r="V570" i="1" s="1"/>
  <c r="N570" i="1" l="1"/>
  <c r="O570" i="1" s="1"/>
  <c r="W570" i="1" s="1"/>
  <c r="R570" i="1"/>
  <c r="X570" i="1" s="1"/>
  <c r="Q570" i="1"/>
  <c r="K570" i="1"/>
  <c r="I570" i="1"/>
  <c r="J570" i="1" s="1"/>
  <c r="U570" i="1" s="1"/>
  <c r="E570" i="1"/>
  <c r="L570" i="1"/>
  <c r="D570" i="1"/>
  <c r="F571" i="1"/>
  <c r="C570" i="1"/>
  <c r="H571" i="1" l="1"/>
  <c r="T571" i="1"/>
  <c r="B571" i="1"/>
  <c r="M571" i="1" s="1"/>
  <c r="V571" i="1" s="1"/>
  <c r="G571" i="1"/>
  <c r="P571" i="1" s="1"/>
  <c r="N571" i="1" l="1"/>
  <c r="O571" i="1" s="1"/>
  <c r="W571" i="1" s="1"/>
  <c r="R571" i="1"/>
  <c r="X571" i="1" s="1"/>
  <c r="Q571" i="1"/>
  <c r="K571" i="1"/>
  <c r="I571" i="1"/>
  <c r="J571" i="1" s="1"/>
  <c r="U571" i="1" s="1"/>
  <c r="F572" i="1"/>
  <c r="C571" i="1"/>
  <c r="E571" i="1"/>
  <c r="L571" i="1"/>
  <c r="D571" i="1"/>
  <c r="H572" i="1" l="1"/>
  <c r="T572" i="1"/>
  <c r="B572" i="1"/>
  <c r="M572" i="1" s="1"/>
  <c r="V572" i="1" s="1"/>
  <c r="G572" i="1"/>
  <c r="P572" i="1" s="1"/>
  <c r="N572" i="1" l="1"/>
  <c r="O572" i="1" s="1"/>
  <c r="W572" i="1" s="1"/>
  <c r="Q572" i="1"/>
  <c r="R572" i="1"/>
  <c r="X572" i="1" s="1"/>
  <c r="K572" i="1"/>
  <c r="I572" i="1"/>
  <c r="J572" i="1" s="1"/>
  <c r="U572" i="1" s="1"/>
  <c r="E572" i="1"/>
  <c r="F573" i="1"/>
  <c r="C572" i="1"/>
  <c r="L572" i="1"/>
  <c r="D572" i="1"/>
  <c r="H573" i="1" l="1"/>
  <c r="T573" i="1"/>
  <c r="G573" i="1"/>
  <c r="P573" i="1" s="1"/>
  <c r="B573" i="1"/>
  <c r="M573" i="1" s="1"/>
  <c r="V573" i="1" s="1"/>
  <c r="N573" i="1" l="1"/>
  <c r="O573" i="1" s="1"/>
  <c r="W573" i="1" s="1"/>
  <c r="Q573" i="1"/>
  <c r="R573" i="1"/>
  <c r="X573" i="1" s="1"/>
  <c r="K573" i="1"/>
  <c r="I573" i="1"/>
  <c r="J573" i="1" s="1"/>
  <c r="U573" i="1" s="1"/>
  <c r="E573" i="1"/>
  <c r="L573" i="1"/>
  <c r="D573" i="1"/>
  <c r="C573" i="1"/>
  <c r="F574" i="1"/>
  <c r="H574" i="1" l="1"/>
  <c r="T574" i="1"/>
  <c r="G574" i="1"/>
  <c r="P574" i="1" s="1"/>
  <c r="B574" i="1"/>
  <c r="M574" i="1" s="1"/>
  <c r="V574" i="1" s="1"/>
  <c r="N574" i="1" l="1"/>
  <c r="O574" i="1" s="1"/>
  <c r="W574" i="1" s="1"/>
  <c r="R574" i="1"/>
  <c r="X574" i="1" s="1"/>
  <c r="Q574" i="1"/>
  <c r="K574" i="1"/>
  <c r="I574" i="1"/>
  <c r="J574" i="1" s="1"/>
  <c r="U574" i="1" s="1"/>
  <c r="L574" i="1"/>
  <c r="D574" i="1"/>
  <c r="C574" i="1"/>
  <c r="F575" i="1"/>
  <c r="E574" i="1"/>
  <c r="H575" i="1" l="1"/>
  <c r="T575" i="1"/>
  <c r="G575" i="1"/>
  <c r="P575" i="1" s="1"/>
  <c r="B575" i="1"/>
  <c r="M575" i="1" s="1"/>
  <c r="V575" i="1" s="1"/>
  <c r="N575" i="1" l="1"/>
  <c r="O575" i="1" s="1"/>
  <c r="W575" i="1" s="1"/>
  <c r="R575" i="1"/>
  <c r="X575" i="1" s="1"/>
  <c r="Q575" i="1"/>
  <c r="K575" i="1"/>
  <c r="I575" i="1"/>
  <c r="J575" i="1" s="1"/>
  <c r="U575" i="1" s="1"/>
  <c r="E575" i="1"/>
  <c r="F576" i="1"/>
  <c r="L575" i="1"/>
  <c r="D575" i="1"/>
  <c r="C575" i="1"/>
  <c r="H576" i="1" l="1"/>
  <c r="T576" i="1"/>
  <c r="B576" i="1"/>
  <c r="M576" i="1" s="1"/>
  <c r="V576" i="1" s="1"/>
  <c r="G576" i="1"/>
  <c r="P576" i="1" s="1"/>
  <c r="N576" i="1" l="1"/>
  <c r="O576" i="1" s="1"/>
  <c r="W576" i="1" s="1"/>
  <c r="Q576" i="1"/>
  <c r="R576" i="1"/>
  <c r="X576" i="1" s="1"/>
  <c r="K576" i="1"/>
  <c r="I576" i="1"/>
  <c r="J576" i="1" s="1"/>
  <c r="U576" i="1" s="1"/>
  <c r="L576" i="1"/>
  <c r="D576" i="1"/>
  <c r="F577" i="1"/>
  <c r="C576" i="1"/>
  <c r="E576" i="1"/>
  <c r="H577" i="1" l="1"/>
  <c r="T577" i="1"/>
  <c r="G577" i="1"/>
  <c r="P577" i="1" s="1"/>
  <c r="B577" i="1"/>
  <c r="M577" i="1" s="1"/>
  <c r="V577" i="1" s="1"/>
  <c r="N577" i="1" l="1"/>
  <c r="O577" i="1" s="1"/>
  <c r="W577" i="1" s="1"/>
  <c r="Q577" i="1"/>
  <c r="R577" i="1"/>
  <c r="X577" i="1" s="1"/>
  <c r="K577" i="1"/>
  <c r="I577" i="1"/>
  <c r="J577" i="1" s="1"/>
  <c r="U577" i="1" s="1"/>
  <c r="E577" i="1"/>
  <c r="L577" i="1"/>
  <c r="D577" i="1"/>
  <c r="F578" i="1"/>
  <c r="C577" i="1"/>
  <c r="H578" i="1" l="1"/>
  <c r="T578" i="1"/>
  <c r="B578" i="1"/>
  <c r="M578" i="1" s="1"/>
  <c r="V578" i="1" s="1"/>
  <c r="G578" i="1"/>
  <c r="P578" i="1" s="1"/>
  <c r="N578" i="1" l="1"/>
  <c r="O578" i="1" s="1"/>
  <c r="W578" i="1" s="1"/>
  <c r="R578" i="1"/>
  <c r="X578" i="1" s="1"/>
  <c r="Q578" i="1"/>
  <c r="K578" i="1"/>
  <c r="I578" i="1"/>
  <c r="J578" i="1" s="1"/>
  <c r="U578" i="1" s="1"/>
  <c r="F579" i="1"/>
  <c r="C578" i="1"/>
  <c r="E578" i="1"/>
  <c r="L578" i="1"/>
  <c r="D578" i="1"/>
  <c r="H579" i="1" l="1"/>
  <c r="T579" i="1"/>
  <c r="B579" i="1"/>
  <c r="M579" i="1" s="1"/>
  <c r="V579" i="1" s="1"/>
  <c r="G579" i="1"/>
  <c r="P579" i="1" s="1"/>
  <c r="N579" i="1" l="1"/>
  <c r="O579" i="1" s="1"/>
  <c r="W579" i="1" s="1"/>
  <c r="Q579" i="1"/>
  <c r="R579" i="1"/>
  <c r="X579" i="1" s="1"/>
  <c r="K579" i="1"/>
  <c r="I579" i="1"/>
  <c r="J579" i="1" s="1"/>
  <c r="U579" i="1" s="1"/>
  <c r="E579" i="1"/>
  <c r="L579" i="1"/>
  <c r="D579" i="1"/>
  <c r="F580" i="1"/>
  <c r="C579" i="1"/>
  <c r="H580" i="1" l="1"/>
  <c r="T580" i="1"/>
  <c r="G580" i="1"/>
  <c r="P580" i="1" s="1"/>
  <c r="B580" i="1"/>
  <c r="M580" i="1" s="1"/>
  <c r="V580" i="1" s="1"/>
  <c r="N580" i="1" l="1"/>
  <c r="O580" i="1" s="1"/>
  <c r="W580" i="1" s="1"/>
  <c r="Q580" i="1"/>
  <c r="R580" i="1"/>
  <c r="X580" i="1" s="1"/>
  <c r="K580" i="1"/>
  <c r="I580" i="1"/>
  <c r="J580" i="1" s="1"/>
  <c r="U580" i="1" s="1"/>
  <c r="E580" i="1"/>
  <c r="L580" i="1"/>
  <c r="D580" i="1"/>
  <c r="F581" i="1"/>
  <c r="C580" i="1"/>
  <c r="H581" i="1" l="1"/>
  <c r="T581" i="1"/>
  <c r="B581" i="1"/>
  <c r="M581" i="1" s="1"/>
  <c r="V581" i="1" s="1"/>
  <c r="G581" i="1"/>
  <c r="P581" i="1" s="1"/>
  <c r="N581" i="1" l="1"/>
  <c r="O581" i="1" s="1"/>
  <c r="W581" i="1" s="1"/>
  <c r="Q581" i="1"/>
  <c r="R581" i="1"/>
  <c r="X581" i="1" s="1"/>
  <c r="K581" i="1"/>
  <c r="I581" i="1"/>
  <c r="J581" i="1" s="1"/>
  <c r="U581" i="1" s="1"/>
  <c r="F582" i="1"/>
  <c r="C581" i="1"/>
  <c r="L581" i="1"/>
  <c r="D581" i="1"/>
  <c r="E581" i="1"/>
  <c r="H582" i="1" l="1"/>
  <c r="T582" i="1"/>
  <c r="B582" i="1"/>
  <c r="M582" i="1" s="1"/>
  <c r="V582" i="1" s="1"/>
  <c r="G582" i="1"/>
  <c r="P582" i="1" s="1"/>
  <c r="N582" i="1" l="1"/>
  <c r="O582" i="1" s="1"/>
  <c r="W582" i="1" s="1"/>
  <c r="R582" i="1"/>
  <c r="X582" i="1" s="1"/>
  <c r="Q582" i="1"/>
  <c r="K582" i="1"/>
  <c r="I582" i="1"/>
  <c r="J582" i="1" s="1"/>
  <c r="U582" i="1" s="1"/>
  <c r="E582" i="1"/>
  <c r="L582" i="1"/>
  <c r="D582" i="1"/>
  <c r="F583" i="1"/>
  <c r="C582" i="1"/>
  <c r="H583" i="1" l="1"/>
  <c r="T583" i="1"/>
  <c r="G583" i="1"/>
  <c r="P583" i="1" s="1"/>
  <c r="B583" i="1"/>
  <c r="M583" i="1" s="1"/>
  <c r="V583" i="1" s="1"/>
  <c r="N583" i="1" l="1"/>
  <c r="O583" i="1" s="1"/>
  <c r="W583" i="1" s="1"/>
  <c r="Q583" i="1"/>
  <c r="R583" i="1"/>
  <c r="X583" i="1" s="1"/>
  <c r="K583" i="1"/>
  <c r="I583" i="1"/>
  <c r="J583" i="1" s="1"/>
  <c r="U583" i="1" s="1"/>
  <c r="E583" i="1"/>
  <c r="F584" i="1"/>
  <c r="C583" i="1"/>
  <c r="L583" i="1"/>
  <c r="D583" i="1"/>
  <c r="H584" i="1" l="1"/>
  <c r="T584" i="1"/>
  <c r="B584" i="1"/>
  <c r="M584" i="1" s="1"/>
  <c r="V584" i="1" s="1"/>
  <c r="G584" i="1"/>
  <c r="P584" i="1" s="1"/>
  <c r="N584" i="1" l="1"/>
  <c r="O584" i="1" s="1"/>
  <c r="W584" i="1" s="1"/>
  <c r="Q584" i="1"/>
  <c r="R584" i="1"/>
  <c r="X584" i="1" s="1"/>
  <c r="K584" i="1"/>
  <c r="I584" i="1"/>
  <c r="J584" i="1" s="1"/>
  <c r="U584" i="1" s="1"/>
  <c r="L584" i="1"/>
  <c r="D584" i="1"/>
  <c r="F585" i="1"/>
  <c r="C584" i="1"/>
  <c r="E584" i="1"/>
  <c r="H585" i="1" l="1"/>
  <c r="T585" i="1"/>
  <c r="G585" i="1"/>
  <c r="P585" i="1" s="1"/>
  <c r="B585" i="1"/>
  <c r="M585" i="1" s="1"/>
  <c r="V585" i="1" s="1"/>
  <c r="N585" i="1" l="1"/>
  <c r="O585" i="1" s="1"/>
  <c r="W585" i="1" s="1"/>
  <c r="Q585" i="1"/>
  <c r="R585" i="1"/>
  <c r="X585" i="1" s="1"/>
  <c r="K585" i="1"/>
  <c r="I585" i="1"/>
  <c r="J585" i="1" s="1"/>
  <c r="U585" i="1" s="1"/>
  <c r="E585" i="1"/>
  <c r="L585" i="1"/>
  <c r="D585" i="1"/>
  <c r="F586" i="1"/>
  <c r="C585" i="1"/>
  <c r="H586" i="1" l="1"/>
  <c r="T586" i="1"/>
  <c r="B586" i="1"/>
  <c r="M586" i="1" s="1"/>
  <c r="V586" i="1" s="1"/>
  <c r="G586" i="1"/>
  <c r="P586" i="1" s="1"/>
  <c r="R586" i="1" l="1"/>
  <c r="X586" i="1" s="1"/>
  <c r="N586" i="1"/>
  <c r="O586" i="1" s="1"/>
  <c r="W586" i="1" s="1"/>
  <c r="Q586" i="1"/>
  <c r="K586" i="1"/>
  <c r="I586" i="1"/>
  <c r="J586" i="1" s="1"/>
  <c r="U586" i="1" s="1"/>
  <c r="F587" i="1"/>
  <c r="C586" i="1"/>
  <c r="E586" i="1"/>
  <c r="D586" i="1"/>
  <c r="L586" i="1"/>
  <c r="H587" i="1" l="1"/>
  <c r="T587" i="1"/>
  <c r="B587" i="1"/>
  <c r="M587" i="1" s="1"/>
  <c r="V587" i="1" s="1"/>
  <c r="G587" i="1"/>
  <c r="P587" i="1" s="1"/>
  <c r="N587" i="1" l="1"/>
  <c r="O587" i="1" s="1"/>
  <c r="W587" i="1" s="1"/>
  <c r="R587" i="1"/>
  <c r="X587" i="1" s="1"/>
  <c r="Q587" i="1"/>
  <c r="K587" i="1"/>
  <c r="I587" i="1"/>
  <c r="J587" i="1" s="1"/>
  <c r="U587" i="1" s="1"/>
  <c r="E587" i="1"/>
  <c r="L587" i="1"/>
  <c r="D587" i="1"/>
  <c r="F588" i="1"/>
  <c r="C587" i="1"/>
  <c r="H588" i="1" l="1"/>
  <c r="T588" i="1"/>
  <c r="G588" i="1"/>
  <c r="P588" i="1" s="1"/>
  <c r="B588" i="1"/>
  <c r="M588" i="1" s="1"/>
  <c r="V588" i="1" s="1"/>
  <c r="N588" i="1" l="1"/>
  <c r="O588" i="1" s="1"/>
  <c r="W588" i="1" s="1"/>
  <c r="Q588" i="1"/>
  <c r="R588" i="1"/>
  <c r="X588" i="1" s="1"/>
  <c r="K588" i="1"/>
  <c r="I588" i="1"/>
  <c r="J588" i="1" s="1"/>
  <c r="U588" i="1" s="1"/>
  <c r="E588" i="1"/>
  <c r="L588" i="1"/>
  <c r="D588" i="1"/>
  <c r="C588" i="1"/>
  <c r="F589" i="1"/>
  <c r="H589" i="1" l="1"/>
  <c r="T589" i="1"/>
  <c r="B589" i="1"/>
  <c r="M589" i="1" s="1"/>
  <c r="V589" i="1" s="1"/>
  <c r="G589" i="1"/>
  <c r="P589" i="1" s="1"/>
  <c r="N589" i="1" l="1"/>
  <c r="O589" i="1" s="1"/>
  <c r="W589" i="1" s="1"/>
  <c r="Q589" i="1"/>
  <c r="R589" i="1"/>
  <c r="X589" i="1" s="1"/>
  <c r="K589" i="1"/>
  <c r="I589" i="1"/>
  <c r="J589" i="1" s="1"/>
  <c r="U589" i="1" s="1"/>
  <c r="F590" i="1"/>
  <c r="C589" i="1"/>
  <c r="L589" i="1"/>
  <c r="D589" i="1"/>
  <c r="E589" i="1"/>
  <c r="H590" i="1" l="1"/>
  <c r="T590" i="1"/>
  <c r="B590" i="1"/>
  <c r="M590" i="1" s="1"/>
  <c r="V590" i="1" s="1"/>
  <c r="G590" i="1"/>
  <c r="P590" i="1" s="1"/>
  <c r="N590" i="1" l="1"/>
  <c r="O590" i="1" s="1"/>
  <c r="W590" i="1" s="1"/>
  <c r="R590" i="1"/>
  <c r="X590" i="1" s="1"/>
  <c r="Q590" i="1"/>
  <c r="K590" i="1"/>
  <c r="I590" i="1"/>
  <c r="J590" i="1" s="1"/>
  <c r="U590" i="1" s="1"/>
  <c r="E590" i="1"/>
  <c r="L590" i="1"/>
  <c r="D590" i="1"/>
  <c r="F591" i="1"/>
  <c r="C590" i="1"/>
  <c r="H591" i="1" l="1"/>
  <c r="T591" i="1"/>
  <c r="G591" i="1"/>
  <c r="P591" i="1" s="1"/>
  <c r="B591" i="1"/>
  <c r="M591" i="1" s="1"/>
  <c r="V591" i="1" s="1"/>
  <c r="N591" i="1" l="1"/>
  <c r="O591" i="1" s="1"/>
  <c r="W591" i="1" s="1"/>
  <c r="R591" i="1"/>
  <c r="X591" i="1" s="1"/>
  <c r="Q591" i="1"/>
  <c r="K591" i="1"/>
  <c r="I591" i="1"/>
  <c r="J591" i="1" s="1"/>
  <c r="U591" i="1" s="1"/>
  <c r="E591" i="1"/>
  <c r="L591" i="1"/>
  <c r="D591" i="1"/>
  <c r="C591" i="1"/>
  <c r="F592" i="1"/>
  <c r="H592" i="1" l="1"/>
  <c r="T592" i="1"/>
  <c r="B592" i="1"/>
  <c r="M592" i="1" s="1"/>
  <c r="V592" i="1" s="1"/>
  <c r="G592" i="1"/>
  <c r="P592" i="1" s="1"/>
  <c r="N592" i="1" l="1"/>
  <c r="O592" i="1" s="1"/>
  <c r="W592" i="1" s="1"/>
  <c r="R592" i="1"/>
  <c r="X592" i="1" s="1"/>
  <c r="Q592" i="1"/>
  <c r="K592" i="1"/>
  <c r="I592" i="1"/>
  <c r="J592" i="1" s="1"/>
  <c r="U592" i="1" s="1"/>
  <c r="L592" i="1"/>
  <c r="D592" i="1"/>
  <c r="F593" i="1"/>
  <c r="C592" i="1"/>
  <c r="E592" i="1"/>
  <c r="H593" i="1" l="1"/>
  <c r="T593" i="1"/>
  <c r="G593" i="1"/>
  <c r="P593" i="1" s="1"/>
  <c r="B593" i="1"/>
  <c r="M593" i="1" s="1"/>
  <c r="V593" i="1" s="1"/>
  <c r="N593" i="1" l="1"/>
  <c r="O593" i="1" s="1"/>
  <c r="W593" i="1" s="1"/>
  <c r="Q593" i="1"/>
  <c r="R593" i="1"/>
  <c r="X593" i="1" s="1"/>
  <c r="K593" i="1"/>
  <c r="I593" i="1"/>
  <c r="J593" i="1" s="1"/>
  <c r="U593" i="1" s="1"/>
  <c r="E593" i="1"/>
  <c r="L593" i="1"/>
  <c r="D593" i="1"/>
  <c r="F594" i="1"/>
  <c r="C593" i="1"/>
  <c r="H594" i="1" l="1"/>
  <c r="T594" i="1"/>
  <c r="B594" i="1"/>
  <c r="M594" i="1" s="1"/>
  <c r="V594" i="1" s="1"/>
  <c r="G594" i="1"/>
  <c r="P594" i="1" s="1"/>
  <c r="N594" i="1" l="1"/>
  <c r="O594" i="1" s="1"/>
  <c r="W594" i="1" s="1"/>
  <c r="R594" i="1"/>
  <c r="X594" i="1" s="1"/>
  <c r="Q594" i="1"/>
  <c r="K594" i="1"/>
  <c r="I594" i="1"/>
  <c r="J594" i="1" s="1"/>
  <c r="U594" i="1" s="1"/>
  <c r="F595" i="1"/>
  <c r="C594" i="1"/>
  <c r="E594" i="1"/>
  <c r="L594" i="1"/>
  <c r="D594" i="1"/>
  <c r="H595" i="1" l="1"/>
  <c r="T595" i="1"/>
  <c r="B595" i="1"/>
  <c r="M595" i="1" s="1"/>
  <c r="V595" i="1" s="1"/>
  <c r="G595" i="1"/>
  <c r="P595" i="1" s="1"/>
  <c r="N595" i="1" l="1"/>
  <c r="O595" i="1" s="1"/>
  <c r="W595" i="1" s="1"/>
  <c r="Q595" i="1"/>
  <c r="R595" i="1"/>
  <c r="X595" i="1" s="1"/>
  <c r="K595" i="1"/>
  <c r="I595" i="1"/>
  <c r="J595" i="1" s="1"/>
  <c r="U595" i="1" s="1"/>
  <c r="E595" i="1"/>
  <c r="L595" i="1"/>
  <c r="D595" i="1"/>
  <c r="F596" i="1"/>
  <c r="C595" i="1"/>
  <c r="H596" i="1" l="1"/>
  <c r="T596" i="1"/>
  <c r="G596" i="1"/>
  <c r="P596" i="1" s="1"/>
  <c r="B596" i="1"/>
  <c r="M596" i="1" s="1"/>
  <c r="V596" i="1" s="1"/>
  <c r="N596" i="1" l="1"/>
  <c r="O596" i="1" s="1"/>
  <c r="W596" i="1" s="1"/>
  <c r="R596" i="1"/>
  <c r="X596" i="1" s="1"/>
  <c r="Q596" i="1"/>
  <c r="K596" i="1"/>
  <c r="I596" i="1"/>
  <c r="J596" i="1" s="1"/>
  <c r="U596" i="1" s="1"/>
  <c r="E596" i="1"/>
  <c r="L596" i="1"/>
  <c r="D596" i="1"/>
  <c r="F597" i="1"/>
  <c r="C596" i="1"/>
  <c r="H597" i="1" l="1"/>
  <c r="T597" i="1"/>
  <c r="B597" i="1"/>
  <c r="M597" i="1" s="1"/>
  <c r="V597" i="1" s="1"/>
  <c r="G597" i="1"/>
  <c r="P597" i="1" s="1"/>
  <c r="N597" i="1" l="1"/>
  <c r="O597" i="1" s="1"/>
  <c r="W597" i="1" s="1"/>
  <c r="Q597" i="1"/>
  <c r="R597" i="1"/>
  <c r="X597" i="1" s="1"/>
  <c r="K597" i="1"/>
  <c r="I597" i="1"/>
  <c r="J597" i="1" s="1"/>
  <c r="U597" i="1" s="1"/>
  <c r="F598" i="1"/>
  <c r="C597" i="1"/>
  <c r="L597" i="1"/>
  <c r="D597" i="1"/>
  <c r="E597" i="1"/>
  <c r="H598" i="1" l="1"/>
  <c r="T598" i="1"/>
  <c r="B598" i="1"/>
  <c r="M598" i="1" s="1"/>
  <c r="V598" i="1" s="1"/>
  <c r="G598" i="1"/>
  <c r="P598" i="1" s="1"/>
  <c r="N598" i="1" l="1"/>
  <c r="O598" i="1" s="1"/>
  <c r="W598" i="1" s="1"/>
  <c r="R598" i="1"/>
  <c r="X598" i="1" s="1"/>
  <c r="Q598" i="1"/>
  <c r="K598" i="1"/>
  <c r="I598" i="1"/>
  <c r="J598" i="1" s="1"/>
  <c r="U598" i="1" s="1"/>
  <c r="E598" i="1"/>
  <c r="L598" i="1"/>
  <c r="D598" i="1"/>
  <c r="F599" i="1"/>
  <c r="C598" i="1"/>
  <c r="H599" i="1" l="1"/>
  <c r="T599" i="1"/>
  <c r="G599" i="1"/>
  <c r="P599" i="1" s="1"/>
  <c r="B599" i="1"/>
  <c r="M599" i="1" s="1"/>
  <c r="V599" i="1" s="1"/>
  <c r="N599" i="1" l="1"/>
  <c r="O599" i="1" s="1"/>
  <c r="W599" i="1" s="1"/>
  <c r="R599" i="1"/>
  <c r="X599" i="1" s="1"/>
  <c r="Q599" i="1"/>
  <c r="K599" i="1"/>
  <c r="I599" i="1"/>
  <c r="J599" i="1" s="1"/>
  <c r="U599" i="1" s="1"/>
  <c r="E599" i="1"/>
  <c r="L599" i="1"/>
  <c r="D599" i="1"/>
  <c r="F600" i="1"/>
  <c r="C599" i="1"/>
  <c r="H600" i="1" l="1"/>
  <c r="T600" i="1"/>
  <c r="B600" i="1"/>
  <c r="M600" i="1" s="1"/>
  <c r="V600" i="1" s="1"/>
  <c r="G600" i="1"/>
  <c r="P600" i="1" s="1"/>
  <c r="N600" i="1" l="1"/>
  <c r="O600" i="1" s="1"/>
  <c r="W600" i="1" s="1"/>
  <c r="Q600" i="1"/>
  <c r="R600" i="1"/>
  <c r="X600" i="1" s="1"/>
  <c r="K600" i="1"/>
  <c r="I600" i="1"/>
  <c r="J600" i="1" s="1"/>
  <c r="U600" i="1" s="1"/>
  <c r="L600" i="1"/>
  <c r="D600" i="1"/>
  <c r="F601" i="1"/>
  <c r="C600" i="1"/>
  <c r="E600" i="1"/>
  <c r="H601" i="1" l="1"/>
  <c r="T601" i="1"/>
  <c r="G601" i="1"/>
  <c r="P601" i="1" s="1"/>
  <c r="B601" i="1"/>
  <c r="M601" i="1" s="1"/>
  <c r="V601" i="1" s="1"/>
  <c r="N601" i="1" l="1"/>
  <c r="O601" i="1" s="1"/>
  <c r="W601" i="1" s="1"/>
  <c r="Q601" i="1"/>
  <c r="R601" i="1"/>
  <c r="X601" i="1" s="1"/>
  <c r="K601" i="1"/>
  <c r="I601" i="1"/>
  <c r="J601" i="1" s="1"/>
  <c r="U601" i="1" s="1"/>
  <c r="E601" i="1"/>
  <c r="L601" i="1"/>
  <c r="D601" i="1"/>
  <c r="F602" i="1"/>
  <c r="C601" i="1"/>
  <c r="H602" i="1" l="1"/>
  <c r="T602" i="1"/>
  <c r="B602" i="1"/>
  <c r="M602" i="1" s="1"/>
  <c r="V602" i="1" s="1"/>
  <c r="G602" i="1"/>
  <c r="P602" i="1" s="1"/>
  <c r="N602" i="1" l="1"/>
  <c r="O602" i="1" s="1"/>
  <c r="W602" i="1" s="1"/>
  <c r="R602" i="1"/>
  <c r="X602" i="1" s="1"/>
  <c r="Q602" i="1"/>
  <c r="K602" i="1"/>
  <c r="I602" i="1"/>
  <c r="J602" i="1" s="1"/>
  <c r="U602" i="1" s="1"/>
  <c r="E602" i="1"/>
  <c r="F603" i="1"/>
  <c r="C602" i="1"/>
  <c r="L602" i="1"/>
  <c r="D602" i="1"/>
  <c r="H603" i="1" l="1"/>
  <c r="T603" i="1"/>
  <c r="B603" i="1"/>
  <c r="M603" i="1" s="1"/>
  <c r="V603" i="1" s="1"/>
  <c r="G603" i="1"/>
  <c r="P603" i="1" s="1"/>
  <c r="N603" i="1" l="1"/>
  <c r="O603" i="1" s="1"/>
  <c r="W603" i="1" s="1"/>
  <c r="R603" i="1"/>
  <c r="X603" i="1" s="1"/>
  <c r="Q603" i="1"/>
  <c r="K603" i="1"/>
  <c r="I603" i="1"/>
  <c r="J603" i="1" s="1"/>
  <c r="U603" i="1" s="1"/>
  <c r="E603" i="1"/>
  <c r="L603" i="1"/>
  <c r="D603" i="1"/>
  <c r="F604" i="1"/>
  <c r="C603" i="1"/>
  <c r="H604" i="1" l="1"/>
  <c r="T604" i="1"/>
  <c r="G604" i="1"/>
  <c r="P604" i="1" s="1"/>
  <c r="B604" i="1"/>
  <c r="M604" i="1" s="1"/>
  <c r="V604" i="1" s="1"/>
  <c r="N604" i="1" l="1"/>
  <c r="O604" i="1" s="1"/>
  <c r="W604" i="1" s="1"/>
  <c r="R604" i="1"/>
  <c r="X604" i="1" s="1"/>
  <c r="Q604" i="1"/>
  <c r="K604" i="1"/>
  <c r="I604" i="1"/>
  <c r="J604" i="1" s="1"/>
  <c r="U604" i="1" s="1"/>
  <c r="E604" i="1"/>
  <c r="L604" i="1"/>
  <c r="D604" i="1"/>
  <c r="F605" i="1"/>
  <c r="C604" i="1"/>
  <c r="H605" i="1" l="1"/>
  <c r="T605" i="1"/>
  <c r="B605" i="1"/>
  <c r="M605" i="1" s="1"/>
  <c r="V605" i="1" s="1"/>
  <c r="G605" i="1"/>
  <c r="P605" i="1" s="1"/>
  <c r="N605" i="1" l="1"/>
  <c r="O605" i="1" s="1"/>
  <c r="W605" i="1" s="1"/>
  <c r="Q605" i="1"/>
  <c r="R605" i="1"/>
  <c r="X605" i="1" s="1"/>
  <c r="K605" i="1"/>
  <c r="I605" i="1"/>
  <c r="J605" i="1" s="1"/>
  <c r="U605" i="1" s="1"/>
  <c r="F606" i="1"/>
  <c r="C605" i="1"/>
  <c r="L605" i="1"/>
  <c r="D605" i="1"/>
  <c r="E605" i="1"/>
  <c r="H606" i="1" l="1"/>
  <c r="T606" i="1"/>
  <c r="B606" i="1"/>
  <c r="M606" i="1" s="1"/>
  <c r="V606" i="1" s="1"/>
  <c r="G606" i="1"/>
  <c r="P606" i="1" s="1"/>
  <c r="N606" i="1" l="1"/>
  <c r="O606" i="1" s="1"/>
  <c r="W606" i="1" s="1"/>
  <c r="R606" i="1"/>
  <c r="X606" i="1" s="1"/>
  <c r="Q606" i="1"/>
  <c r="K606" i="1"/>
  <c r="I606" i="1"/>
  <c r="J606" i="1" s="1"/>
  <c r="U606" i="1" s="1"/>
  <c r="E606" i="1"/>
  <c r="L606" i="1"/>
  <c r="D606" i="1"/>
  <c r="F607" i="1"/>
  <c r="C606" i="1"/>
  <c r="H607" i="1" l="1"/>
  <c r="T607" i="1"/>
  <c r="G607" i="1"/>
  <c r="P607" i="1" s="1"/>
  <c r="B607" i="1"/>
  <c r="M607" i="1" s="1"/>
  <c r="V607" i="1" s="1"/>
  <c r="Q607" i="1" l="1"/>
  <c r="N607" i="1"/>
  <c r="O607" i="1" s="1"/>
  <c r="W607" i="1" s="1"/>
  <c r="R607" i="1"/>
  <c r="X607" i="1" s="1"/>
  <c r="K607" i="1"/>
  <c r="I607" i="1"/>
  <c r="J607" i="1" s="1"/>
  <c r="U607" i="1" s="1"/>
  <c r="E607" i="1"/>
  <c r="L607" i="1"/>
  <c r="D607" i="1"/>
  <c r="F608" i="1"/>
  <c r="C607" i="1"/>
  <c r="H608" i="1" l="1"/>
  <c r="T608" i="1"/>
  <c r="B608" i="1"/>
  <c r="M608" i="1" s="1"/>
  <c r="V608" i="1" s="1"/>
  <c r="G608" i="1"/>
  <c r="P608" i="1" s="1"/>
  <c r="N608" i="1" l="1"/>
  <c r="O608" i="1" s="1"/>
  <c r="W608" i="1" s="1"/>
  <c r="R608" i="1"/>
  <c r="X608" i="1" s="1"/>
  <c r="Q608" i="1"/>
  <c r="K608" i="1"/>
  <c r="I608" i="1"/>
  <c r="J608" i="1" s="1"/>
  <c r="U608" i="1" s="1"/>
  <c r="L608" i="1"/>
  <c r="D608" i="1"/>
  <c r="F609" i="1"/>
  <c r="C608" i="1"/>
  <c r="E608" i="1"/>
  <c r="H609" i="1" l="1"/>
  <c r="T609" i="1"/>
  <c r="G609" i="1"/>
  <c r="P609" i="1" s="1"/>
  <c r="B609" i="1"/>
  <c r="M609" i="1" s="1"/>
  <c r="V609" i="1" s="1"/>
  <c r="N609" i="1" l="1"/>
  <c r="O609" i="1" s="1"/>
  <c r="W609" i="1" s="1"/>
  <c r="Q609" i="1"/>
  <c r="R609" i="1"/>
  <c r="X609" i="1" s="1"/>
  <c r="K609" i="1"/>
  <c r="I609" i="1"/>
  <c r="J609" i="1" s="1"/>
  <c r="U609" i="1" s="1"/>
  <c r="E609" i="1"/>
  <c r="L609" i="1"/>
  <c r="D609" i="1"/>
  <c r="F610" i="1"/>
  <c r="C609" i="1"/>
  <c r="H610" i="1" l="1"/>
  <c r="T610" i="1"/>
  <c r="B610" i="1"/>
  <c r="M610" i="1" s="1"/>
  <c r="V610" i="1" s="1"/>
  <c r="G610" i="1"/>
  <c r="P610" i="1" s="1"/>
  <c r="N610" i="1" l="1"/>
  <c r="O610" i="1" s="1"/>
  <c r="W610" i="1" s="1"/>
  <c r="R610" i="1"/>
  <c r="X610" i="1" s="1"/>
  <c r="Q610" i="1"/>
  <c r="K610" i="1"/>
  <c r="I610" i="1"/>
  <c r="J610" i="1" s="1"/>
  <c r="U610" i="1" s="1"/>
  <c r="E610" i="1"/>
  <c r="F611" i="1"/>
  <c r="C610" i="1"/>
  <c r="L610" i="1"/>
  <c r="D610" i="1"/>
  <c r="H611" i="1" l="1"/>
  <c r="T611" i="1"/>
  <c r="B611" i="1"/>
  <c r="M611" i="1" s="1"/>
  <c r="V611" i="1" s="1"/>
  <c r="G611" i="1"/>
  <c r="P611" i="1" s="1"/>
  <c r="N611" i="1" l="1"/>
  <c r="O611" i="1" s="1"/>
  <c r="W611" i="1" s="1"/>
  <c r="R611" i="1"/>
  <c r="X611" i="1" s="1"/>
  <c r="Q611" i="1"/>
  <c r="K611" i="1"/>
  <c r="I611" i="1"/>
  <c r="J611" i="1" s="1"/>
  <c r="U611" i="1" s="1"/>
  <c r="E611" i="1"/>
  <c r="L611" i="1"/>
  <c r="D611" i="1"/>
  <c r="F612" i="1"/>
  <c r="C611" i="1"/>
  <c r="H612" i="1" l="1"/>
  <c r="T612" i="1"/>
  <c r="G612" i="1"/>
  <c r="P612" i="1" s="1"/>
  <c r="B612" i="1"/>
  <c r="M612" i="1" s="1"/>
  <c r="V612" i="1" s="1"/>
  <c r="N612" i="1" l="1"/>
  <c r="O612" i="1" s="1"/>
  <c r="W612" i="1" s="1"/>
  <c r="Q612" i="1"/>
  <c r="R612" i="1"/>
  <c r="X612" i="1" s="1"/>
  <c r="K612" i="1"/>
  <c r="I612" i="1"/>
  <c r="J612" i="1" s="1"/>
  <c r="U612" i="1" s="1"/>
  <c r="E612" i="1"/>
  <c r="L612" i="1"/>
  <c r="D612" i="1"/>
  <c r="F613" i="1"/>
  <c r="C612" i="1"/>
  <c r="H613" i="1" l="1"/>
  <c r="T613" i="1"/>
  <c r="B613" i="1"/>
  <c r="M613" i="1" s="1"/>
  <c r="V613" i="1" s="1"/>
  <c r="G613" i="1"/>
  <c r="P613" i="1" s="1"/>
  <c r="N613" i="1" l="1"/>
  <c r="O613" i="1" s="1"/>
  <c r="W613" i="1" s="1"/>
  <c r="Q613" i="1"/>
  <c r="R613" i="1"/>
  <c r="X613" i="1" s="1"/>
  <c r="K613" i="1"/>
  <c r="I613" i="1"/>
  <c r="J613" i="1" s="1"/>
  <c r="U613" i="1" s="1"/>
  <c r="F614" i="1"/>
  <c r="C613" i="1"/>
  <c r="L613" i="1"/>
  <c r="D613" i="1"/>
  <c r="E613" i="1"/>
  <c r="H614" i="1" l="1"/>
  <c r="T614" i="1"/>
  <c r="B614" i="1"/>
  <c r="M614" i="1" s="1"/>
  <c r="V614" i="1" s="1"/>
  <c r="G614" i="1"/>
  <c r="P614" i="1" s="1"/>
  <c r="N614" i="1" l="1"/>
  <c r="O614" i="1" s="1"/>
  <c r="W614" i="1" s="1"/>
  <c r="R614" i="1"/>
  <c r="X614" i="1" s="1"/>
  <c r="Q614" i="1"/>
  <c r="K614" i="1"/>
  <c r="I614" i="1"/>
  <c r="J614" i="1" s="1"/>
  <c r="U614" i="1" s="1"/>
  <c r="E614" i="1"/>
  <c r="L614" i="1"/>
  <c r="D614" i="1"/>
  <c r="F615" i="1"/>
  <c r="C614" i="1"/>
  <c r="H615" i="1" l="1"/>
  <c r="T615" i="1"/>
  <c r="G615" i="1"/>
  <c r="P615" i="1" s="1"/>
  <c r="B615" i="1"/>
  <c r="M615" i="1" s="1"/>
  <c r="V615" i="1" s="1"/>
  <c r="N615" i="1" l="1"/>
  <c r="O615" i="1" s="1"/>
  <c r="W615" i="1" s="1"/>
  <c r="Q615" i="1"/>
  <c r="R615" i="1"/>
  <c r="X615" i="1" s="1"/>
  <c r="K615" i="1"/>
  <c r="I615" i="1"/>
  <c r="J615" i="1" s="1"/>
  <c r="U615" i="1" s="1"/>
  <c r="E615" i="1"/>
  <c r="L615" i="1"/>
  <c r="D615" i="1"/>
  <c r="C615" i="1"/>
  <c r="F616" i="1"/>
  <c r="H616" i="1" l="1"/>
  <c r="T616" i="1"/>
  <c r="B616" i="1"/>
  <c r="M616" i="1" s="1"/>
  <c r="V616" i="1" s="1"/>
  <c r="G616" i="1"/>
  <c r="P616" i="1" s="1"/>
  <c r="N616" i="1" l="1"/>
  <c r="O616" i="1" s="1"/>
  <c r="W616" i="1" s="1"/>
  <c r="R616" i="1"/>
  <c r="X616" i="1" s="1"/>
  <c r="Q616" i="1"/>
  <c r="K616" i="1"/>
  <c r="I616" i="1"/>
  <c r="J616" i="1" s="1"/>
  <c r="U616" i="1" s="1"/>
  <c r="L616" i="1"/>
  <c r="D616" i="1"/>
  <c r="F617" i="1"/>
  <c r="C616" i="1"/>
  <c r="E616" i="1"/>
  <c r="H617" i="1" l="1"/>
  <c r="T617" i="1"/>
  <c r="G617" i="1"/>
  <c r="P617" i="1" s="1"/>
  <c r="B617" i="1"/>
  <c r="M617" i="1" s="1"/>
  <c r="V617" i="1" s="1"/>
  <c r="N617" i="1" l="1"/>
  <c r="O617" i="1" s="1"/>
  <c r="W617" i="1" s="1"/>
  <c r="Q617" i="1"/>
  <c r="R617" i="1"/>
  <c r="X617" i="1" s="1"/>
  <c r="K617" i="1"/>
  <c r="I617" i="1"/>
  <c r="J617" i="1" s="1"/>
  <c r="U617" i="1" s="1"/>
  <c r="E617" i="1"/>
  <c r="L617" i="1"/>
  <c r="D617" i="1"/>
  <c r="F618" i="1"/>
  <c r="C617" i="1"/>
  <c r="H618" i="1" l="1"/>
  <c r="T618" i="1"/>
  <c r="B618" i="1"/>
  <c r="M618" i="1" s="1"/>
  <c r="V618" i="1" s="1"/>
  <c r="G618" i="1"/>
  <c r="P618" i="1" s="1"/>
  <c r="N618" i="1" l="1"/>
  <c r="O618" i="1" s="1"/>
  <c r="W618" i="1" s="1"/>
  <c r="R618" i="1"/>
  <c r="X618" i="1" s="1"/>
  <c r="Q618" i="1"/>
  <c r="K618" i="1"/>
  <c r="I618" i="1"/>
  <c r="J618" i="1" s="1"/>
  <c r="U618" i="1" s="1"/>
  <c r="E618" i="1"/>
  <c r="F619" i="1"/>
  <c r="C618" i="1"/>
  <c r="L618" i="1"/>
  <c r="D618" i="1"/>
  <c r="H619" i="1" l="1"/>
  <c r="T619" i="1"/>
  <c r="B619" i="1"/>
  <c r="M619" i="1" s="1"/>
  <c r="V619" i="1" s="1"/>
  <c r="G619" i="1"/>
  <c r="P619" i="1" s="1"/>
  <c r="N619" i="1" l="1"/>
  <c r="O619" i="1" s="1"/>
  <c r="W619" i="1" s="1"/>
  <c r="R619" i="1"/>
  <c r="X619" i="1" s="1"/>
  <c r="Q619" i="1"/>
  <c r="K619" i="1"/>
  <c r="I619" i="1"/>
  <c r="J619" i="1" s="1"/>
  <c r="U619" i="1" s="1"/>
  <c r="E619" i="1"/>
  <c r="L619" i="1"/>
  <c r="D619" i="1"/>
  <c r="F620" i="1"/>
  <c r="C619" i="1"/>
  <c r="H620" i="1" l="1"/>
  <c r="T620" i="1"/>
  <c r="G620" i="1"/>
  <c r="P620" i="1" s="1"/>
  <c r="B620" i="1"/>
  <c r="M620" i="1" s="1"/>
  <c r="V620" i="1" s="1"/>
  <c r="N620" i="1" l="1"/>
  <c r="O620" i="1" s="1"/>
  <c r="W620" i="1" s="1"/>
  <c r="R620" i="1"/>
  <c r="X620" i="1" s="1"/>
  <c r="Q620" i="1"/>
  <c r="K620" i="1"/>
  <c r="I620" i="1"/>
  <c r="J620" i="1" s="1"/>
  <c r="U620" i="1" s="1"/>
  <c r="E620" i="1"/>
  <c r="L620" i="1"/>
  <c r="D620" i="1"/>
  <c r="F621" i="1"/>
  <c r="C620" i="1"/>
  <c r="H621" i="1" l="1"/>
  <c r="T621" i="1"/>
  <c r="B621" i="1"/>
  <c r="M621" i="1" s="1"/>
  <c r="V621" i="1" s="1"/>
  <c r="G621" i="1"/>
  <c r="P621" i="1" s="1"/>
  <c r="N621" i="1" l="1"/>
  <c r="O621" i="1" s="1"/>
  <c r="W621" i="1" s="1"/>
  <c r="Q621" i="1"/>
  <c r="R621" i="1"/>
  <c r="X621" i="1" s="1"/>
  <c r="K621" i="1"/>
  <c r="I621" i="1"/>
  <c r="J621" i="1" s="1"/>
  <c r="U621" i="1" s="1"/>
  <c r="F622" i="1"/>
  <c r="C621" i="1"/>
  <c r="L621" i="1"/>
  <c r="D621" i="1"/>
  <c r="E621" i="1"/>
  <c r="H622" i="1" l="1"/>
  <c r="T622" i="1"/>
  <c r="B622" i="1"/>
  <c r="M622" i="1" s="1"/>
  <c r="V622" i="1" s="1"/>
  <c r="G622" i="1"/>
  <c r="P622" i="1" s="1"/>
  <c r="N622" i="1" l="1"/>
  <c r="O622" i="1" s="1"/>
  <c r="W622" i="1" s="1"/>
  <c r="R622" i="1"/>
  <c r="X622" i="1" s="1"/>
  <c r="Q622" i="1"/>
  <c r="K622" i="1"/>
  <c r="I622" i="1"/>
  <c r="J622" i="1" s="1"/>
  <c r="U622" i="1" s="1"/>
  <c r="E622" i="1"/>
  <c r="L622" i="1"/>
  <c r="D622" i="1"/>
  <c r="F623" i="1"/>
  <c r="C622" i="1"/>
  <c r="H623" i="1" l="1"/>
  <c r="T623" i="1"/>
  <c r="G623" i="1"/>
  <c r="P623" i="1" s="1"/>
  <c r="B623" i="1"/>
  <c r="M623" i="1" s="1"/>
  <c r="V623" i="1" s="1"/>
  <c r="N623" i="1" l="1"/>
  <c r="O623" i="1" s="1"/>
  <c r="W623" i="1" s="1"/>
  <c r="Q623" i="1"/>
  <c r="R623" i="1"/>
  <c r="X623" i="1" s="1"/>
  <c r="K623" i="1"/>
  <c r="I623" i="1"/>
  <c r="J623" i="1" s="1"/>
  <c r="U623" i="1" s="1"/>
  <c r="E623" i="1"/>
  <c r="L623" i="1"/>
  <c r="D623" i="1"/>
  <c r="F624" i="1"/>
  <c r="C623" i="1"/>
  <c r="H624" i="1" l="1"/>
  <c r="T624" i="1"/>
  <c r="B624" i="1"/>
  <c r="M624" i="1" s="1"/>
  <c r="V624" i="1" s="1"/>
  <c r="G624" i="1"/>
  <c r="P624" i="1" s="1"/>
  <c r="N624" i="1" l="1"/>
  <c r="O624" i="1" s="1"/>
  <c r="W624" i="1" s="1"/>
  <c r="R624" i="1"/>
  <c r="X624" i="1" s="1"/>
  <c r="Q624" i="1"/>
  <c r="K624" i="1"/>
  <c r="I624" i="1"/>
  <c r="J624" i="1" s="1"/>
  <c r="U624" i="1" s="1"/>
  <c r="L624" i="1"/>
  <c r="D624" i="1"/>
  <c r="F625" i="1"/>
  <c r="C624" i="1"/>
  <c r="E624" i="1"/>
  <c r="H625" i="1" l="1"/>
  <c r="T625" i="1"/>
  <c r="G625" i="1"/>
  <c r="P625" i="1" s="1"/>
  <c r="B625" i="1"/>
  <c r="M625" i="1" s="1"/>
  <c r="V625" i="1" s="1"/>
  <c r="N625" i="1" l="1"/>
  <c r="O625" i="1" s="1"/>
  <c r="W625" i="1" s="1"/>
  <c r="Q625" i="1"/>
  <c r="R625" i="1"/>
  <c r="X625" i="1" s="1"/>
  <c r="K625" i="1"/>
  <c r="I625" i="1"/>
  <c r="J625" i="1" s="1"/>
  <c r="U625" i="1" s="1"/>
  <c r="E625" i="1"/>
  <c r="L625" i="1"/>
  <c r="D625" i="1"/>
  <c r="F626" i="1"/>
  <c r="C625" i="1"/>
  <c r="H626" i="1" l="1"/>
  <c r="T626" i="1"/>
  <c r="B626" i="1"/>
  <c r="M626" i="1" s="1"/>
  <c r="V626" i="1" s="1"/>
  <c r="G626" i="1"/>
  <c r="P626" i="1" s="1"/>
  <c r="N626" i="1" l="1"/>
  <c r="O626" i="1" s="1"/>
  <c r="W626" i="1" s="1"/>
  <c r="R626" i="1"/>
  <c r="X626" i="1" s="1"/>
  <c r="Q626" i="1"/>
  <c r="K626" i="1"/>
  <c r="I626" i="1"/>
  <c r="J626" i="1" s="1"/>
  <c r="U626" i="1" s="1"/>
  <c r="E626" i="1"/>
  <c r="F627" i="1"/>
  <c r="C626" i="1"/>
  <c r="L626" i="1"/>
  <c r="D626" i="1"/>
  <c r="H627" i="1" l="1"/>
  <c r="T627" i="1"/>
  <c r="B627" i="1"/>
  <c r="M627" i="1" s="1"/>
  <c r="V627" i="1" s="1"/>
  <c r="G627" i="1"/>
  <c r="P627" i="1" s="1"/>
  <c r="N627" i="1" l="1"/>
  <c r="O627" i="1" s="1"/>
  <c r="W627" i="1" s="1"/>
  <c r="Q627" i="1"/>
  <c r="R627" i="1"/>
  <c r="X627" i="1" s="1"/>
  <c r="K627" i="1"/>
  <c r="I627" i="1"/>
  <c r="J627" i="1" s="1"/>
  <c r="U627" i="1" s="1"/>
  <c r="E627" i="1"/>
  <c r="L627" i="1"/>
  <c r="D627" i="1"/>
  <c r="F628" i="1"/>
  <c r="C627" i="1"/>
  <c r="H628" i="1" l="1"/>
  <c r="T628" i="1"/>
  <c r="G628" i="1"/>
  <c r="P628" i="1" s="1"/>
  <c r="B628" i="1"/>
  <c r="M628" i="1" s="1"/>
  <c r="V628" i="1" s="1"/>
  <c r="N628" i="1" l="1"/>
  <c r="O628" i="1" s="1"/>
  <c r="W628" i="1" s="1"/>
  <c r="R628" i="1"/>
  <c r="X628" i="1" s="1"/>
  <c r="Q628" i="1"/>
  <c r="K628" i="1"/>
  <c r="I628" i="1"/>
  <c r="J628" i="1" s="1"/>
  <c r="U628" i="1" s="1"/>
  <c r="E628" i="1"/>
  <c r="L628" i="1"/>
  <c r="D628" i="1"/>
  <c r="F629" i="1"/>
  <c r="C628" i="1"/>
  <c r="H629" i="1" l="1"/>
  <c r="T629" i="1"/>
  <c r="B629" i="1"/>
  <c r="M629" i="1" s="1"/>
  <c r="V629" i="1" s="1"/>
  <c r="G629" i="1"/>
  <c r="P629" i="1" s="1"/>
  <c r="Q629" i="1" l="1"/>
  <c r="R629" i="1"/>
  <c r="X629" i="1" s="1"/>
  <c r="N629" i="1"/>
  <c r="O629" i="1" s="1"/>
  <c r="W629" i="1" s="1"/>
  <c r="K629" i="1"/>
  <c r="I629" i="1"/>
  <c r="J629" i="1" s="1"/>
  <c r="U629" i="1" s="1"/>
  <c r="F630" i="1"/>
  <c r="C629" i="1"/>
  <c r="L629" i="1"/>
  <c r="D629" i="1"/>
  <c r="E629" i="1"/>
  <c r="H630" i="1" l="1"/>
  <c r="T630" i="1"/>
  <c r="B630" i="1"/>
  <c r="M630" i="1" s="1"/>
  <c r="V630" i="1" s="1"/>
  <c r="G630" i="1"/>
  <c r="P630" i="1" s="1"/>
  <c r="N630" i="1" l="1"/>
  <c r="O630" i="1" s="1"/>
  <c r="W630" i="1" s="1"/>
  <c r="R630" i="1"/>
  <c r="X630" i="1" s="1"/>
  <c r="Q630" i="1"/>
  <c r="K630" i="1"/>
  <c r="I630" i="1"/>
  <c r="J630" i="1" s="1"/>
  <c r="U630" i="1" s="1"/>
  <c r="E630" i="1"/>
  <c r="L630" i="1"/>
  <c r="D630" i="1"/>
  <c r="F631" i="1"/>
  <c r="C630" i="1"/>
  <c r="H631" i="1" l="1"/>
  <c r="T631" i="1"/>
  <c r="G631" i="1"/>
  <c r="P631" i="1" s="1"/>
  <c r="B631" i="1"/>
  <c r="M631" i="1" s="1"/>
  <c r="V631" i="1" s="1"/>
  <c r="N631" i="1" l="1"/>
  <c r="O631" i="1" s="1"/>
  <c r="W631" i="1" s="1"/>
  <c r="Q631" i="1"/>
  <c r="R631" i="1"/>
  <c r="X631" i="1" s="1"/>
  <c r="K631" i="1"/>
  <c r="I631" i="1"/>
  <c r="J631" i="1" s="1"/>
  <c r="U631" i="1" s="1"/>
  <c r="E631" i="1"/>
  <c r="L631" i="1"/>
  <c r="D631" i="1"/>
  <c r="F632" i="1"/>
  <c r="C631" i="1"/>
  <c r="H632" i="1" l="1"/>
  <c r="T632" i="1"/>
  <c r="B632" i="1"/>
  <c r="M632" i="1" s="1"/>
  <c r="V632" i="1" s="1"/>
  <c r="G632" i="1"/>
  <c r="P632" i="1" s="1"/>
  <c r="N632" i="1" l="1"/>
  <c r="O632" i="1" s="1"/>
  <c r="W632" i="1" s="1"/>
  <c r="Q632" i="1"/>
  <c r="R632" i="1"/>
  <c r="X632" i="1" s="1"/>
  <c r="K632" i="1"/>
  <c r="I632" i="1"/>
  <c r="J632" i="1" s="1"/>
  <c r="U632" i="1" s="1"/>
  <c r="L632" i="1"/>
  <c r="D632" i="1"/>
  <c r="F633" i="1"/>
  <c r="C632" i="1"/>
  <c r="E632" i="1"/>
  <c r="H633" i="1" l="1"/>
  <c r="T633" i="1"/>
  <c r="G633" i="1"/>
  <c r="P633" i="1" s="1"/>
  <c r="B633" i="1"/>
  <c r="M633" i="1" s="1"/>
  <c r="V633" i="1" s="1"/>
  <c r="N633" i="1" l="1"/>
  <c r="O633" i="1" s="1"/>
  <c r="W633" i="1" s="1"/>
  <c r="Q633" i="1"/>
  <c r="R633" i="1"/>
  <c r="X633" i="1" s="1"/>
  <c r="K633" i="1"/>
  <c r="I633" i="1"/>
  <c r="J633" i="1" s="1"/>
  <c r="U633" i="1" s="1"/>
  <c r="E633" i="1"/>
  <c r="L633" i="1"/>
  <c r="D633" i="1"/>
  <c r="F634" i="1"/>
  <c r="C633" i="1"/>
  <c r="H634" i="1" l="1"/>
  <c r="T634" i="1"/>
  <c r="B634" i="1"/>
  <c r="M634" i="1" s="1"/>
  <c r="V634" i="1" s="1"/>
  <c r="G634" i="1"/>
  <c r="P634" i="1" s="1"/>
  <c r="N634" i="1" l="1"/>
  <c r="O634" i="1" s="1"/>
  <c r="W634" i="1" s="1"/>
  <c r="R634" i="1"/>
  <c r="X634" i="1" s="1"/>
  <c r="Q634" i="1"/>
  <c r="K634" i="1"/>
  <c r="I634" i="1"/>
  <c r="J634" i="1" s="1"/>
  <c r="U634" i="1" s="1"/>
  <c r="E634" i="1"/>
  <c r="F635" i="1"/>
  <c r="C634" i="1"/>
  <c r="L634" i="1"/>
  <c r="D634" i="1"/>
  <c r="H635" i="1" l="1"/>
  <c r="T635" i="1"/>
  <c r="B635" i="1"/>
  <c r="M635" i="1" s="1"/>
  <c r="V635" i="1" s="1"/>
  <c r="G635" i="1"/>
  <c r="P635" i="1" s="1"/>
  <c r="N635" i="1" l="1"/>
  <c r="O635" i="1" s="1"/>
  <c r="W635" i="1" s="1"/>
  <c r="Q635" i="1"/>
  <c r="R635" i="1"/>
  <c r="X635" i="1" s="1"/>
  <c r="K635" i="1"/>
  <c r="I635" i="1"/>
  <c r="J635" i="1" s="1"/>
  <c r="U635" i="1" s="1"/>
  <c r="E635" i="1"/>
  <c r="L635" i="1"/>
  <c r="D635" i="1"/>
  <c r="F636" i="1"/>
  <c r="C635" i="1"/>
  <c r="H636" i="1" l="1"/>
  <c r="T636" i="1"/>
  <c r="G636" i="1"/>
  <c r="P636" i="1" s="1"/>
  <c r="B636" i="1"/>
  <c r="M636" i="1" s="1"/>
  <c r="V636" i="1" s="1"/>
  <c r="N636" i="1" l="1"/>
  <c r="O636" i="1" s="1"/>
  <c r="W636" i="1" s="1"/>
  <c r="R636" i="1"/>
  <c r="X636" i="1" s="1"/>
  <c r="Q636" i="1"/>
  <c r="K636" i="1"/>
  <c r="I636" i="1"/>
  <c r="J636" i="1" s="1"/>
  <c r="U636" i="1" s="1"/>
  <c r="E636" i="1"/>
  <c r="L636" i="1"/>
  <c r="D636" i="1"/>
  <c r="F637" i="1"/>
  <c r="C636" i="1"/>
  <c r="H637" i="1" l="1"/>
  <c r="T637" i="1"/>
  <c r="B637" i="1"/>
  <c r="M637" i="1" s="1"/>
  <c r="V637" i="1" s="1"/>
  <c r="G637" i="1"/>
  <c r="P637" i="1" s="1"/>
  <c r="N637" i="1" l="1"/>
  <c r="O637" i="1" s="1"/>
  <c r="W637" i="1" s="1"/>
  <c r="Q637" i="1"/>
  <c r="R637" i="1"/>
  <c r="X637" i="1" s="1"/>
  <c r="K637" i="1"/>
  <c r="I637" i="1"/>
  <c r="J637" i="1" s="1"/>
  <c r="U637" i="1" s="1"/>
  <c r="F638" i="1"/>
  <c r="C637" i="1"/>
  <c r="L637" i="1"/>
  <c r="D637" i="1"/>
  <c r="E637" i="1"/>
  <c r="H638" i="1" l="1"/>
  <c r="T638" i="1"/>
  <c r="B638" i="1"/>
  <c r="M638" i="1" s="1"/>
  <c r="V638" i="1" s="1"/>
  <c r="G638" i="1"/>
  <c r="P638" i="1" s="1"/>
  <c r="N638" i="1" l="1"/>
  <c r="O638" i="1" s="1"/>
  <c r="W638" i="1" s="1"/>
  <c r="R638" i="1"/>
  <c r="X638" i="1" s="1"/>
  <c r="Q638" i="1"/>
  <c r="K638" i="1"/>
  <c r="I638" i="1"/>
  <c r="J638" i="1" s="1"/>
  <c r="U638" i="1" s="1"/>
  <c r="E638" i="1"/>
  <c r="L638" i="1"/>
  <c r="D638" i="1"/>
  <c r="F639" i="1"/>
  <c r="C638" i="1"/>
  <c r="H639" i="1" l="1"/>
  <c r="T639" i="1"/>
  <c r="G639" i="1"/>
  <c r="P639" i="1" s="1"/>
  <c r="B639" i="1"/>
  <c r="M639" i="1" s="1"/>
  <c r="V639" i="1" s="1"/>
  <c r="N639" i="1" l="1"/>
  <c r="O639" i="1" s="1"/>
  <c r="W639" i="1" s="1"/>
  <c r="Q639" i="1"/>
  <c r="R639" i="1"/>
  <c r="X639" i="1" s="1"/>
  <c r="K639" i="1"/>
  <c r="I639" i="1"/>
  <c r="J639" i="1" s="1"/>
  <c r="U639" i="1" s="1"/>
  <c r="E639" i="1"/>
  <c r="L639" i="1"/>
  <c r="D639" i="1"/>
  <c r="F640" i="1"/>
  <c r="C639" i="1"/>
  <c r="H640" i="1" l="1"/>
  <c r="T640" i="1"/>
  <c r="B640" i="1"/>
  <c r="M640" i="1" s="1"/>
  <c r="V640" i="1" s="1"/>
  <c r="G640" i="1"/>
  <c r="P640" i="1" s="1"/>
  <c r="N640" i="1" l="1"/>
  <c r="O640" i="1" s="1"/>
  <c r="W640" i="1" s="1"/>
  <c r="R640" i="1"/>
  <c r="X640" i="1" s="1"/>
  <c r="Q640" i="1"/>
  <c r="K640" i="1"/>
  <c r="I640" i="1"/>
  <c r="J640" i="1" s="1"/>
  <c r="U640" i="1" s="1"/>
  <c r="L640" i="1"/>
  <c r="D640" i="1"/>
  <c r="F641" i="1"/>
  <c r="C640" i="1"/>
  <c r="E640" i="1"/>
  <c r="H641" i="1" l="1"/>
  <c r="T641" i="1"/>
  <c r="G641" i="1"/>
  <c r="P641" i="1" s="1"/>
  <c r="B641" i="1"/>
  <c r="M641" i="1" s="1"/>
  <c r="V641" i="1" s="1"/>
  <c r="N641" i="1" l="1"/>
  <c r="O641" i="1" s="1"/>
  <c r="W641" i="1" s="1"/>
  <c r="Q641" i="1"/>
  <c r="R641" i="1"/>
  <c r="X641" i="1" s="1"/>
  <c r="K641" i="1"/>
  <c r="I641" i="1"/>
  <c r="J641" i="1" s="1"/>
  <c r="U641" i="1" s="1"/>
  <c r="E641" i="1"/>
  <c r="L641" i="1"/>
  <c r="D641" i="1"/>
  <c r="F642" i="1"/>
  <c r="C641" i="1"/>
  <c r="H642" i="1" l="1"/>
  <c r="T642" i="1"/>
  <c r="B642" i="1"/>
  <c r="M642" i="1" s="1"/>
  <c r="V642" i="1" s="1"/>
  <c r="G642" i="1"/>
  <c r="P642" i="1" s="1"/>
  <c r="N642" i="1" l="1"/>
  <c r="O642" i="1" s="1"/>
  <c r="W642" i="1" s="1"/>
  <c r="R642" i="1"/>
  <c r="X642" i="1" s="1"/>
  <c r="Q642" i="1"/>
  <c r="K642" i="1"/>
  <c r="I642" i="1"/>
  <c r="J642" i="1" s="1"/>
  <c r="U642" i="1" s="1"/>
  <c r="E642" i="1"/>
  <c r="F643" i="1"/>
  <c r="C642" i="1"/>
  <c r="L642" i="1"/>
  <c r="D642" i="1"/>
  <c r="H643" i="1" l="1"/>
  <c r="T643" i="1"/>
  <c r="B643" i="1"/>
  <c r="M643" i="1" s="1"/>
  <c r="V643" i="1" s="1"/>
  <c r="G643" i="1"/>
  <c r="P643" i="1" s="1"/>
  <c r="N643" i="1" l="1"/>
  <c r="O643" i="1" s="1"/>
  <c r="W643" i="1" s="1"/>
  <c r="R643" i="1"/>
  <c r="X643" i="1" s="1"/>
  <c r="Q643" i="1"/>
  <c r="K643" i="1"/>
  <c r="I643" i="1"/>
  <c r="J643" i="1" s="1"/>
  <c r="U643" i="1" s="1"/>
  <c r="F644" i="1"/>
  <c r="E643" i="1"/>
  <c r="D643" i="1"/>
  <c r="C643" i="1"/>
  <c r="L643" i="1"/>
  <c r="H644" i="1" l="1"/>
  <c r="T644" i="1"/>
  <c r="B644" i="1"/>
  <c r="M644" i="1" s="1"/>
  <c r="V644" i="1" s="1"/>
  <c r="G644" i="1"/>
  <c r="P644" i="1" s="1"/>
  <c r="N644" i="1" l="1"/>
  <c r="O644" i="1" s="1"/>
  <c r="W644" i="1" s="1"/>
  <c r="R644" i="1"/>
  <c r="X644" i="1" s="1"/>
  <c r="Q644" i="1"/>
  <c r="K644" i="1"/>
  <c r="I644" i="1"/>
  <c r="J644" i="1" s="1"/>
  <c r="U644" i="1" s="1"/>
  <c r="L644" i="1"/>
  <c r="F645" i="1"/>
  <c r="D644" i="1"/>
  <c r="C644" i="1"/>
  <c r="E644" i="1"/>
  <c r="H645" i="1" l="1"/>
  <c r="T645" i="1"/>
  <c r="G645" i="1"/>
  <c r="P645" i="1" s="1"/>
  <c r="B645" i="1"/>
  <c r="M645" i="1" s="1"/>
  <c r="V645" i="1" s="1"/>
  <c r="N645" i="1" l="1"/>
  <c r="O645" i="1" s="1"/>
  <c r="W645" i="1" s="1"/>
  <c r="Q645" i="1"/>
  <c r="R645" i="1"/>
  <c r="X645" i="1" s="1"/>
  <c r="I645" i="1"/>
  <c r="J645" i="1" s="1"/>
  <c r="U645" i="1" s="1"/>
  <c r="K645" i="1"/>
  <c r="E645" i="1"/>
  <c r="L645" i="1"/>
  <c r="D645" i="1"/>
  <c r="F646" i="1"/>
  <c r="C645" i="1"/>
  <c r="H646" i="1" l="1"/>
  <c r="T646" i="1"/>
  <c r="B646" i="1"/>
  <c r="M646" i="1" s="1"/>
  <c r="V646" i="1" s="1"/>
  <c r="G646" i="1"/>
  <c r="P646" i="1" s="1"/>
  <c r="N646" i="1" l="1"/>
  <c r="O646" i="1" s="1"/>
  <c r="W646" i="1" s="1"/>
  <c r="R646" i="1"/>
  <c r="X646" i="1" s="1"/>
  <c r="Q646" i="1"/>
  <c r="K646" i="1"/>
  <c r="I646" i="1"/>
  <c r="J646" i="1" s="1"/>
  <c r="U646" i="1" s="1"/>
  <c r="L646" i="1"/>
  <c r="D646" i="1"/>
  <c r="F647" i="1"/>
  <c r="C646" i="1"/>
  <c r="E646" i="1"/>
  <c r="H647" i="1" l="1"/>
  <c r="T647" i="1"/>
  <c r="G647" i="1"/>
  <c r="P647" i="1" s="1"/>
  <c r="B647" i="1"/>
  <c r="M647" i="1" s="1"/>
  <c r="V647" i="1" s="1"/>
  <c r="N647" i="1" l="1"/>
  <c r="O647" i="1" s="1"/>
  <c r="W647" i="1" s="1"/>
  <c r="Q647" i="1"/>
  <c r="R647" i="1"/>
  <c r="X647" i="1" s="1"/>
  <c r="K647" i="1"/>
  <c r="I647" i="1"/>
  <c r="J647" i="1" s="1"/>
  <c r="U647" i="1" s="1"/>
  <c r="E647" i="1"/>
  <c r="L647" i="1"/>
  <c r="D647" i="1"/>
  <c r="F648" i="1"/>
  <c r="C647" i="1"/>
  <c r="H648" i="1" l="1"/>
  <c r="T648" i="1"/>
  <c r="B648" i="1"/>
  <c r="M648" i="1" s="1"/>
  <c r="V648" i="1" s="1"/>
  <c r="G648" i="1"/>
  <c r="P648" i="1" s="1"/>
  <c r="N648" i="1" l="1"/>
  <c r="O648" i="1" s="1"/>
  <c r="W648" i="1" s="1"/>
  <c r="Q648" i="1"/>
  <c r="R648" i="1"/>
  <c r="X648" i="1" s="1"/>
  <c r="K648" i="1"/>
  <c r="I648" i="1"/>
  <c r="J648" i="1" s="1"/>
  <c r="U648" i="1" s="1"/>
  <c r="E648" i="1"/>
  <c r="F649" i="1"/>
  <c r="C648" i="1"/>
  <c r="L648" i="1"/>
  <c r="D648" i="1"/>
  <c r="H649" i="1" l="1"/>
  <c r="T649" i="1"/>
  <c r="B649" i="1"/>
  <c r="M649" i="1" s="1"/>
  <c r="V649" i="1" s="1"/>
  <c r="G649" i="1"/>
  <c r="P649" i="1" s="1"/>
  <c r="N649" i="1" l="1"/>
  <c r="O649" i="1" s="1"/>
  <c r="W649" i="1" s="1"/>
  <c r="Q649" i="1"/>
  <c r="R649" i="1"/>
  <c r="X649" i="1" s="1"/>
  <c r="K649" i="1"/>
  <c r="I649" i="1"/>
  <c r="J649" i="1" s="1"/>
  <c r="U649" i="1" s="1"/>
  <c r="E649" i="1"/>
  <c r="L649" i="1"/>
  <c r="D649" i="1"/>
  <c r="F650" i="1"/>
  <c r="C649" i="1"/>
  <c r="H650" i="1" l="1"/>
  <c r="T650" i="1"/>
  <c r="G650" i="1"/>
  <c r="P650" i="1" s="1"/>
  <c r="B650" i="1"/>
  <c r="M650" i="1" s="1"/>
  <c r="V650" i="1" s="1"/>
  <c r="R650" i="1" l="1"/>
  <c r="X650" i="1" s="1"/>
  <c r="Q650" i="1"/>
  <c r="N650" i="1"/>
  <c r="O650" i="1" s="1"/>
  <c r="W650" i="1" s="1"/>
  <c r="K650" i="1"/>
  <c r="I650" i="1"/>
  <c r="J650" i="1" s="1"/>
  <c r="U650" i="1" s="1"/>
  <c r="E650" i="1"/>
  <c r="L650" i="1"/>
  <c r="D650" i="1"/>
  <c r="F651" i="1"/>
  <c r="C650" i="1"/>
  <c r="H651" i="1" l="1"/>
  <c r="T651" i="1"/>
  <c r="B651" i="1"/>
  <c r="M651" i="1" s="1"/>
  <c r="V651" i="1" s="1"/>
  <c r="G651" i="1"/>
  <c r="P651" i="1" s="1"/>
  <c r="N651" i="1" l="1"/>
  <c r="O651" i="1" s="1"/>
  <c r="W651" i="1" s="1"/>
  <c r="R651" i="1"/>
  <c r="X651" i="1" s="1"/>
  <c r="Q651" i="1"/>
  <c r="K651" i="1"/>
  <c r="I651" i="1"/>
  <c r="J651" i="1" s="1"/>
  <c r="U651" i="1" s="1"/>
  <c r="F652" i="1"/>
  <c r="C651" i="1"/>
  <c r="L651" i="1"/>
  <c r="D651" i="1"/>
  <c r="E651" i="1"/>
  <c r="H652" i="1" l="1"/>
  <c r="T652" i="1"/>
  <c r="B652" i="1"/>
  <c r="M652" i="1" s="1"/>
  <c r="V652" i="1" s="1"/>
  <c r="G652" i="1"/>
  <c r="P652" i="1" s="1"/>
  <c r="N652" i="1" l="1"/>
  <c r="O652" i="1" s="1"/>
  <c r="W652" i="1" s="1"/>
  <c r="R652" i="1"/>
  <c r="X652" i="1" s="1"/>
  <c r="Q652" i="1"/>
  <c r="K652" i="1"/>
  <c r="I652" i="1"/>
  <c r="J652" i="1" s="1"/>
  <c r="U652" i="1" s="1"/>
  <c r="E652" i="1"/>
  <c r="L652" i="1"/>
  <c r="D652" i="1"/>
  <c r="F653" i="1"/>
  <c r="C652" i="1"/>
  <c r="H653" i="1" l="1"/>
  <c r="T653" i="1"/>
  <c r="G653" i="1"/>
  <c r="P653" i="1" s="1"/>
  <c r="B653" i="1"/>
  <c r="M653" i="1" s="1"/>
  <c r="V653" i="1" s="1"/>
  <c r="N653" i="1" l="1"/>
  <c r="O653" i="1" s="1"/>
  <c r="W653" i="1" s="1"/>
  <c r="Q653" i="1"/>
  <c r="R653" i="1"/>
  <c r="X653" i="1" s="1"/>
  <c r="K653" i="1"/>
  <c r="I653" i="1"/>
  <c r="J653" i="1" s="1"/>
  <c r="U653" i="1" s="1"/>
  <c r="E653" i="1"/>
  <c r="L653" i="1"/>
  <c r="D653" i="1"/>
  <c r="C653" i="1"/>
  <c r="F654" i="1"/>
  <c r="H654" i="1" l="1"/>
  <c r="T654" i="1"/>
  <c r="B654" i="1"/>
  <c r="M654" i="1" s="1"/>
  <c r="V654" i="1" s="1"/>
  <c r="G654" i="1"/>
  <c r="P654" i="1" s="1"/>
  <c r="N654" i="1" l="1"/>
  <c r="O654" i="1" s="1"/>
  <c r="W654" i="1" s="1"/>
  <c r="R654" i="1"/>
  <c r="X654" i="1" s="1"/>
  <c r="Q654" i="1"/>
  <c r="K654" i="1"/>
  <c r="I654" i="1"/>
  <c r="J654" i="1" s="1"/>
  <c r="U654" i="1" s="1"/>
  <c r="L654" i="1"/>
  <c r="D654" i="1"/>
  <c r="F655" i="1"/>
  <c r="C654" i="1"/>
  <c r="E654" i="1"/>
  <c r="H655" i="1" l="1"/>
  <c r="T655" i="1"/>
  <c r="G655" i="1"/>
  <c r="P655" i="1" s="1"/>
  <c r="B655" i="1"/>
  <c r="M655" i="1" s="1"/>
  <c r="V655" i="1" s="1"/>
  <c r="N655" i="1" l="1"/>
  <c r="O655" i="1" s="1"/>
  <c r="W655" i="1" s="1"/>
  <c r="Q655" i="1"/>
  <c r="R655" i="1"/>
  <c r="X655" i="1" s="1"/>
  <c r="K655" i="1"/>
  <c r="I655" i="1"/>
  <c r="J655" i="1" s="1"/>
  <c r="U655" i="1" s="1"/>
  <c r="E655" i="1"/>
  <c r="L655" i="1"/>
  <c r="D655" i="1"/>
  <c r="F656" i="1"/>
  <c r="C655" i="1"/>
  <c r="H656" i="1" l="1"/>
  <c r="T656" i="1"/>
  <c r="B656" i="1"/>
  <c r="M656" i="1" s="1"/>
  <c r="V656" i="1" s="1"/>
  <c r="G656" i="1"/>
  <c r="P656" i="1" s="1"/>
  <c r="N656" i="1" l="1"/>
  <c r="O656" i="1" s="1"/>
  <c r="W656" i="1" s="1"/>
  <c r="R656" i="1"/>
  <c r="X656" i="1" s="1"/>
  <c r="Q656" i="1"/>
  <c r="K656" i="1"/>
  <c r="I656" i="1"/>
  <c r="J656" i="1" s="1"/>
  <c r="U656" i="1" s="1"/>
  <c r="E656" i="1"/>
  <c r="F657" i="1"/>
  <c r="C656" i="1"/>
  <c r="L656" i="1"/>
  <c r="D656" i="1"/>
  <c r="H657" i="1" l="1"/>
  <c r="T657" i="1"/>
  <c r="B657" i="1"/>
  <c r="M657" i="1" s="1"/>
  <c r="V657" i="1" s="1"/>
  <c r="G657" i="1"/>
  <c r="P657" i="1" s="1"/>
  <c r="N657" i="1" l="1"/>
  <c r="O657" i="1" s="1"/>
  <c r="W657" i="1" s="1"/>
  <c r="Q657" i="1"/>
  <c r="R657" i="1"/>
  <c r="X657" i="1" s="1"/>
  <c r="K657" i="1"/>
  <c r="I657" i="1"/>
  <c r="J657" i="1" s="1"/>
  <c r="U657" i="1" s="1"/>
  <c r="E657" i="1"/>
  <c r="L657" i="1"/>
  <c r="D657" i="1"/>
  <c r="F658" i="1"/>
  <c r="C657" i="1"/>
  <c r="H658" i="1" l="1"/>
  <c r="T658" i="1"/>
  <c r="G658" i="1"/>
  <c r="P658" i="1" s="1"/>
  <c r="B658" i="1"/>
  <c r="M658" i="1" s="1"/>
  <c r="V658" i="1" s="1"/>
  <c r="N658" i="1" l="1"/>
  <c r="O658" i="1" s="1"/>
  <c r="W658" i="1" s="1"/>
  <c r="R658" i="1"/>
  <c r="X658" i="1" s="1"/>
  <c r="Q658" i="1"/>
  <c r="K658" i="1"/>
  <c r="I658" i="1"/>
  <c r="J658" i="1" s="1"/>
  <c r="U658" i="1" s="1"/>
  <c r="E658" i="1"/>
  <c r="L658" i="1"/>
  <c r="D658" i="1"/>
  <c r="F659" i="1"/>
  <c r="C658" i="1"/>
  <c r="H659" i="1" l="1"/>
  <c r="T659" i="1"/>
  <c r="B659" i="1"/>
  <c r="M659" i="1" s="1"/>
  <c r="V659" i="1" s="1"/>
  <c r="G659" i="1"/>
  <c r="P659" i="1" s="1"/>
  <c r="N659" i="1" l="1"/>
  <c r="O659" i="1" s="1"/>
  <c r="W659" i="1" s="1"/>
  <c r="Q659" i="1"/>
  <c r="R659" i="1"/>
  <c r="X659" i="1" s="1"/>
  <c r="K659" i="1"/>
  <c r="I659" i="1"/>
  <c r="J659" i="1" s="1"/>
  <c r="U659" i="1" s="1"/>
  <c r="F660" i="1"/>
  <c r="C659" i="1"/>
  <c r="L659" i="1"/>
  <c r="D659" i="1"/>
  <c r="E659" i="1"/>
  <c r="H660" i="1" l="1"/>
  <c r="T660" i="1"/>
  <c r="B660" i="1"/>
  <c r="M660" i="1" s="1"/>
  <c r="V660" i="1" s="1"/>
  <c r="G660" i="1"/>
  <c r="P660" i="1" s="1"/>
  <c r="N660" i="1" l="1"/>
  <c r="O660" i="1" s="1"/>
  <c r="W660" i="1" s="1"/>
  <c r="R660" i="1"/>
  <c r="X660" i="1" s="1"/>
  <c r="Q660" i="1"/>
  <c r="K660" i="1"/>
  <c r="I660" i="1"/>
  <c r="J660" i="1" s="1"/>
  <c r="U660" i="1" s="1"/>
  <c r="E660" i="1"/>
  <c r="L660" i="1"/>
  <c r="D660" i="1"/>
  <c r="F661" i="1"/>
  <c r="C660" i="1"/>
  <c r="H661" i="1" l="1"/>
  <c r="T661" i="1"/>
  <c r="G661" i="1"/>
  <c r="P661" i="1" s="1"/>
  <c r="B661" i="1"/>
  <c r="M661" i="1" s="1"/>
  <c r="V661" i="1" s="1"/>
  <c r="N661" i="1" l="1"/>
  <c r="O661" i="1" s="1"/>
  <c r="W661" i="1" s="1"/>
  <c r="Q661" i="1"/>
  <c r="R661" i="1"/>
  <c r="X661" i="1" s="1"/>
  <c r="K661" i="1"/>
  <c r="I661" i="1"/>
  <c r="J661" i="1" s="1"/>
  <c r="U661" i="1" s="1"/>
  <c r="E661" i="1"/>
  <c r="L661" i="1"/>
  <c r="D661" i="1"/>
  <c r="F662" i="1"/>
  <c r="C661" i="1"/>
  <c r="H662" i="1" l="1"/>
  <c r="T662" i="1"/>
  <c r="B662" i="1"/>
  <c r="M662" i="1" s="1"/>
  <c r="V662" i="1" s="1"/>
  <c r="G662" i="1"/>
  <c r="P662" i="1" s="1"/>
  <c r="N662" i="1" l="1"/>
  <c r="O662" i="1" s="1"/>
  <c r="W662" i="1" s="1"/>
  <c r="R662" i="1"/>
  <c r="X662" i="1" s="1"/>
  <c r="Q662" i="1"/>
  <c r="K662" i="1"/>
  <c r="I662" i="1"/>
  <c r="J662" i="1" s="1"/>
  <c r="U662" i="1" s="1"/>
  <c r="L662" i="1"/>
  <c r="D662" i="1"/>
  <c r="F663" i="1"/>
  <c r="C662" i="1"/>
  <c r="E662" i="1"/>
  <c r="H663" i="1" l="1"/>
  <c r="T663" i="1"/>
  <c r="G663" i="1"/>
  <c r="P663" i="1" s="1"/>
  <c r="B663" i="1"/>
  <c r="M663" i="1" s="1"/>
  <c r="V663" i="1" s="1"/>
  <c r="N663" i="1" l="1"/>
  <c r="O663" i="1" s="1"/>
  <c r="W663" i="1" s="1"/>
  <c r="Q663" i="1"/>
  <c r="R663" i="1"/>
  <c r="X663" i="1" s="1"/>
  <c r="K663" i="1"/>
  <c r="I663" i="1"/>
  <c r="J663" i="1" s="1"/>
  <c r="U663" i="1" s="1"/>
  <c r="E663" i="1"/>
  <c r="L663" i="1"/>
  <c r="D663" i="1"/>
  <c r="F664" i="1"/>
  <c r="C663" i="1"/>
  <c r="H664" i="1" l="1"/>
  <c r="T664" i="1"/>
  <c r="B664" i="1"/>
  <c r="M664" i="1" s="1"/>
  <c r="V664" i="1" s="1"/>
  <c r="G664" i="1"/>
  <c r="P664" i="1" s="1"/>
  <c r="N664" i="1" l="1"/>
  <c r="O664" i="1" s="1"/>
  <c r="W664" i="1" s="1"/>
  <c r="R664" i="1"/>
  <c r="X664" i="1" s="1"/>
  <c r="Q664" i="1"/>
  <c r="K664" i="1"/>
  <c r="I664" i="1"/>
  <c r="J664" i="1" s="1"/>
  <c r="U664" i="1" s="1"/>
  <c r="E664" i="1"/>
  <c r="F665" i="1"/>
  <c r="C664" i="1"/>
  <c r="L664" i="1"/>
  <c r="D664" i="1"/>
  <c r="H665" i="1" l="1"/>
  <c r="T665" i="1"/>
  <c r="B665" i="1"/>
  <c r="M665" i="1" s="1"/>
  <c r="V665" i="1" s="1"/>
  <c r="G665" i="1"/>
  <c r="P665" i="1" s="1"/>
  <c r="N665" i="1" l="1"/>
  <c r="O665" i="1" s="1"/>
  <c r="W665" i="1" s="1"/>
  <c r="Q665" i="1"/>
  <c r="R665" i="1"/>
  <c r="X665" i="1" s="1"/>
  <c r="K665" i="1"/>
  <c r="I665" i="1"/>
  <c r="J665" i="1" s="1"/>
  <c r="U665" i="1" s="1"/>
  <c r="E665" i="1"/>
  <c r="L665" i="1"/>
  <c r="D665" i="1"/>
  <c r="F666" i="1"/>
  <c r="C665" i="1"/>
  <c r="H666" i="1" l="1"/>
  <c r="T666" i="1"/>
  <c r="G666" i="1"/>
  <c r="P666" i="1" s="1"/>
  <c r="B666" i="1"/>
  <c r="M666" i="1" s="1"/>
  <c r="V666" i="1" s="1"/>
  <c r="N666" i="1" l="1"/>
  <c r="O666" i="1" s="1"/>
  <c r="W666" i="1" s="1"/>
  <c r="R666" i="1"/>
  <c r="X666" i="1" s="1"/>
  <c r="Q666" i="1"/>
  <c r="K666" i="1"/>
  <c r="I666" i="1"/>
  <c r="J666" i="1" s="1"/>
  <c r="U666" i="1" s="1"/>
  <c r="E666" i="1"/>
  <c r="L666" i="1"/>
  <c r="D666" i="1"/>
  <c r="F667" i="1"/>
  <c r="C666" i="1"/>
  <c r="H667" i="1" l="1"/>
  <c r="T667" i="1"/>
  <c r="B667" i="1"/>
  <c r="M667" i="1" s="1"/>
  <c r="V667" i="1" s="1"/>
  <c r="G667" i="1"/>
  <c r="P667" i="1" s="1"/>
  <c r="N667" i="1" l="1"/>
  <c r="O667" i="1" s="1"/>
  <c r="W667" i="1" s="1"/>
  <c r="R667" i="1"/>
  <c r="X667" i="1" s="1"/>
  <c r="Q667" i="1"/>
  <c r="K667" i="1"/>
  <c r="I667" i="1"/>
  <c r="J667" i="1" s="1"/>
  <c r="U667" i="1" s="1"/>
  <c r="F668" i="1"/>
  <c r="C667" i="1"/>
  <c r="L667" i="1"/>
  <c r="D667" i="1"/>
  <c r="E667" i="1"/>
  <c r="H668" i="1" l="1"/>
  <c r="T668" i="1"/>
  <c r="B668" i="1"/>
  <c r="M668" i="1" s="1"/>
  <c r="V668" i="1" s="1"/>
  <c r="G668" i="1"/>
  <c r="P668" i="1" s="1"/>
  <c r="N668" i="1" l="1"/>
  <c r="O668" i="1" s="1"/>
  <c r="W668" i="1" s="1"/>
  <c r="R668" i="1"/>
  <c r="X668" i="1" s="1"/>
  <c r="Q668" i="1"/>
  <c r="K668" i="1"/>
  <c r="I668" i="1"/>
  <c r="J668" i="1" s="1"/>
  <c r="U668" i="1" s="1"/>
  <c r="E668" i="1"/>
  <c r="L668" i="1"/>
  <c r="D668" i="1"/>
  <c r="F669" i="1"/>
  <c r="C668" i="1"/>
  <c r="H669" i="1" l="1"/>
  <c r="T669" i="1"/>
  <c r="G669" i="1"/>
  <c r="P669" i="1" s="1"/>
  <c r="B669" i="1"/>
  <c r="M669" i="1" s="1"/>
  <c r="V669" i="1" s="1"/>
  <c r="N669" i="1" l="1"/>
  <c r="O669" i="1" s="1"/>
  <c r="W669" i="1" s="1"/>
  <c r="Q669" i="1"/>
  <c r="R669" i="1"/>
  <c r="X669" i="1" s="1"/>
  <c r="K669" i="1"/>
  <c r="I669" i="1"/>
  <c r="J669" i="1" s="1"/>
  <c r="U669" i="1" s="1"/>
  <c r="E669" i="1"/>
  <c r="L669" i="1"/>
  <c r="D669" i="1"/>
  <c r="F670" i="1"/>
  <c r="C669" i="1"/>
  <c r="H670" i="1" l="1"/>
  <c r="T670" i="1"/>
  <c r="B670" i="1"/>
  <c r="M670" i="1" s="1"/>
  <c r="V670" i="1" s="1"/>
  <c r="G670" i="1"/>
  <c r="P670" i="1" s="1"/>
  <c r="N670" i="1" l="1"/>
  <c r="O670" i="1" s="1"/>
  <c r="W670" i="1" s="1"/>
  <c r="R670" i="1"/>
  <c r="X670" i="1" s="1"/>
  <c r="Q670" i="1"/>
  <c r="K670" i="1"/>
  <c r="I670" i="1"/>
  <c r="J670" i="1" s="1"/>
  <c r="U670" i="1" s="1"/>
  <c r="L670" i="1"/>
  <c r="D670" i="1"/>
  <c r="F671" i="1"/>
  <c r="C670" i="1"/>
  <c r="E670" i="1"/>
  <c r="H671" i="1" l="1"/>
  <c r="T671" i="1"/>
  <c r="G671" i="1"/>
  <c r="P671" i="1" s="1"/>
  <c r="B671" i="1"/>
  <c r="M671" i="1" s="1"/>
  <c r="V671" i="1" s="1"/>
  <c r="N671" i="1" l="1"/>
  <c r="O671" i="1" s="1"/>
  <c r="W671" i="1" s="1"/>
  <c r="Q671" i="1"/>
  <c r="R671" i="1"/>
  <c r="X671" i="1" s="1"/>
  <c r="K671" i="1"/>
  <c r="I671" i="1"/>
  <c r="J671" i="1" s="1"/>
  <c r="U671" i="1" s="1"/>
  <c r="E671" i="1"/>
  <c r="L671" i="1"/>
  <c r="D671" i="1"/>
  <c r="F672" i="1"/>
  <c r="C671" i="1"/>
  <c r="H672" i="1" l="1"/>
  <c r="T672" i="1"/>
  <c r="B672" i="1"/>
  <c r="M672" i="1" s="1"/>
  <c r="V672" i="1" s="1"/>
  <c r="G672" i="1"/>
  <c r="P672" i="1" s="1"/>
  <c r="N672" i="1" l="1"/>
  <c r="O672" i="1" s="1"/>
  <c r="W672" i="1" s="1"/>
  <c r="Q672" i="1"/>
  <c r="R672" i="1"/>
  <c r="X672" i="1" s="1"/>
  <c r="K672" i="1"/>
  <c r="I672" i="1"/>
  <c r="J672" i="1" s="1"/>
  <c r="U672" i="1" s="1"/>
  <c r="E672" i="1"/>
  <c r="F673" i="1"/>
  <c r="C672" i="1"/>
  <c r="L672" i="1"/>
  <c r="D672" i="1"/>
  <c r="H673" i="1" l="1"/>
  <c r="T673" i="1"/>
  <c r="B673" i="1"/>
  <c r="M673" i="1" s="1"/>
  <c r="V673" i="1" s="1"/>
  <c r="G673" i="1"/>
  <c r="P673" i="1" s="1"/>
  <c r="N673" i="1" l="1"/>
  <c r="O673" i="1" s="1"/>
  <c r="W673" i="1" s="1"/>
  <c r="Q673" i="1"/>
  <c r="R673" i="1"/>
  <c r="X673" i="1" s="1"/>
  <c r="K673" i="1"/>
  <c r="I673" i="1"/>
  <c r="J673" i="1" s="1"/>
  <c r="U673" i="1" s="1"/>
  <c r="E673" i="1"/>
  <c r="L673" i="1"/>
  <c r="D673" i="1"/>
  <c r="F674" i="1"/>
  <c r="C673" i="1"/>
  <c r="H674" i="1" l="1"/>
  <c r="T674" i="1"/>
  <c r="G674" i="1"/>
  <c r="P674" i="1" s="1"/>
  <c r="B674" i="1"/>
  <c r="M674" i="1" s="1"/>
  <c r="V674" i="1" s="1"/>
  <c r="N674" i="1" l="1"/>
  <c r="O674" i="1" s="1"/>
  <c r="W674" i="1" s="1"/>
  <c r="R674" i="1"/>
  <c r="X674" i="1" s="1"/>
  <c r="Q674" i="1"/>
  <c r="K674" i="1"/>
  <c r="I674" i="1"/>
  <c r="J674" i="1" s="1"/>
  <c r="U674" i="1" s="1"/>
  <c r="E674" i="1"/>
  <c r="L674" i="1"/>
  <c r="D674" i="1"/>
  <c r="F675" i="1"/>
  <c r="C674" i="1"/>
  <c r="H675" i="1" l="1"/>
  <c r="T675" i="1"/>
  <c r="B675" i="1"/>
  <c r="M675" i="1" s="1"/>
  <c r="V675" i="1" s="1"/>
  <c r="G675" i="1"/>
  <c r="P675" i="1" s="1"/>
  <c r="N675" i="1" l="1"/>
  <c r="O675" i="1" s="1"/>
  <c r="W675" i="1" s="1"/>
  <c r="R675" i="1"/>
  <c r="X675" i="1" s="1"/>
  <c r="Q675" i="1"/>
  <c r="K675" i="1"/>
  <c r="I675" i="1"/>
  <c r="J675" i="1" s="1"/>
  <c r="U675" i="1" s="1"/>
  <c r="F676" i="1"/>
  <c r="C675" i="1"/>
  <c r="L675" i="1"/>
  <c r="D675" i="1"/>
  <c r="E675" i="1"/>
  <c r="H676" i="1" l="1"/>
  <c r="T676" i="1"/>
  <c r="B676" i="1"/>
  <c r="M676" i="1" s="1"/>
  <c r="V676" i="1" s="1"/>
  <c r="G676" i="1"/>
  <c r="P676" i="1" s="1"/>
  <c r="N676" i="1" l="1"/>
  <c r="O676" i="1" s="1"/>
  <c r="W676" i="1" s="1"/>
  <c r="R676" i="1"/>
  <c r="X676" i="1" s="1"/>
  <c r="Q676" i="1"/>
  <c r="K676" i="1"/>
  <c r="I676" i="1"/>
  <c r="J676" i="1" s="1"/>
  <c r="U676" i="1" s="1"/>
  <c r="E676" i="1"/>
  <c r="L676" i="1"/>
  <c r="D676" i="1"/>
  <c r="F677" i="1"/>
  <c r="C676" i="1"/>
  <c r="H677" i="1" l="1"/>
  <c r="T677" i="1"/>
  <c r="G677" i="1"/>
  <c r="P677" i="1" s="1"/>
  <c r="B677" i="1"/>
  <c r="M677" i="1" s="1"/>
  <c r="V677" i="1" s="1"/>
  <c r="N677" i="1" l="1"/>
  <c r="O677" i="1" s="1"/>
  <c r="W677" i="1" s="1"/>
  <c r="Q677" i="1"/>
  <c r="R677" i="1"/>
  <c r="X677" i="1" s="1"/>
  <c r="K677" i="1"/>
  <c r="I677" i="1"/>
  <c r="J677" i="1" s="1"/>
  <c r="U677" i="1" s="1"/>
  <c r="E677" i="1"/>
  <c r="L677" i="1"/>
  <c r="D677" i="1"/>
  <c r="C677" i="1"/>
  <c r="F678" i="1"/>
  <c r="H678" i="1" l="1"/>
  <c r="T678" i="1"/>
  <c r="B678" i="1"/>
  <c r="M678" i="1" s="1"/>
  <c r="V678" i="1" s="1"/>
  <c r="G678" i="1"/>
  <c r="P678" i="1" s="1"/>
  <c r="N678" i="1" l="1"/>
  <c r="O678" i="1" s="1"/>
  <c r="W678" i="1" s="1"/>
  <c r="R678" i="1"/>
  <c r="X678" i="1" s="1"/>
  <c r="Q678" i="1"/>
  <c r="K678" i="1"/>
  <c r="I678" i="1"/>
  <c r="J678" i="1" s="1"/>
  <c r="U678" i="1" s="1"/>
  <c r="L678" i="1"/>
  <c r="D678" i="1"/>
  <c r="F679" i="1"/>
  <c r="C678" i="1"/>
  <c r="E678" i="1"/>
  <c r="H679" i="1" l="1"/>
  <c r="T679" i="1"/>
  <c r="G679" i="1"/>
  <c r="P679" i="1" s="1"/>
  <c r="B679" i="1"/>
  <c r="M679" i="1" s="1"/>
  <c r="V679" i="1" s="1"/>
  <c r="N679" i="1" l="1"/>
  <c r="O679" i="1" s="1"/>
  <c r="W679" i="1" s="1"/>
  <c r="Q679" i="1"/>
  <c r="R679" i="1"/>
  <c r="X679" i="1" s="1"/>
  <c r="K679" i="1"/>
  <c r="I679" i="1"/>
  <c r="J679" i="1" s="1"/>
  <c r="U679" i="1" s="1"/>
  <c r="E679" i="1"/>
  <c r="L679" i="1"/>
  <c r="D679" i="1"/>
  <c r="F680" i="1"/>
  <c r="C679" i="1"/>
  <c r="H680" i="1" l="1"/>
  <c r="T680" i="1"/>
  <c r="B680" i="1"/>
  <c r="M680" i="1" s="1"/>
  <c r="V680" i="1" s="1"/>
  <c r="G680" i="1"/>
  <c r="P680" i="1" s="1"/>
  <c r="N680" i="1" l="1"/>
  <c r="O680" i="1" s="1"/>
  <c r="W680" i="1" s="1"/>
  <c r="R680" i="1"/>
  <c r="X680" i="1" s="1"/>
  <c r="Q680" i="1"/>
  <c r="K680" i="1"/>
  <c r="I680" i="1"/>
  <c r="J680" i="1" s="1"/>
  <c r="U680" i="1" s="1"/>
  <c r="E680" i="1"/>
  <c r="F681" i="1"/>
  <c r="C680" i="1"/>
  <c r="L680" i="1"/>
  <c r="D680" i="1"/>
  <c r="H681" i="1" l="1"/>
  <c r="T681" i="1"/>
  <c r="B681" i="1"/>
  <c r="M681" i="1" s="1"/>
  <c r="V681" i="1" s="1"/>
  <c r="G681" i="1"/>
  <c r="P681" i="1" s="1"/>
  <c r="N681" i="1" l="1"/>
  <c r="O681" i="1" s="1"/>
  <c r="W681" i="1" s="1"/>
  <c r="Q681" i="1"/>
  <c r="R681" i="1"/>
  <c r="X681" i="1" s="1"/>
  <c r="K681" i="1"/>
  <c r="I681" i="1"/>
  <c r="J681" i="1" s="1"/>
  <c r="U681" i="1" s="1"/>
  <c r="E681" i="1"/>
  <c r="L681" i="1"/>
  <c r="D681" i="1"/>
  <c r="F682" i="1"/>
  <c r="C681" i="1"/>
  <c r="H682" i="1" l="1"/>
  <c r="T682" i="1"/>
  <c r="G682" i="1"/>
  <c r="P682" i="1" s="1"/>
  <c r="B682" i="1"/>
  <c r="M682" i="1" s="1"/>
  <c r="V682" i="1" s="1"/>
  <c r="N682" i="1" l="1"/>
  <c r="O682" i="1" s="1"/>
  <c r="W682" i="1" s="1"/>
  <c r="R682" i="1"/>
  <c r="X682" i="1" s="1"/>
  <c r="Q682" i="1"/>
  <c r="K682" i="1"/>
  <c r="I682" i="1"/>
  <c r="J682" i="1" s="1"/>
  <c r="U682" i="1" s="1"/>
  <c r="E682" i="1"/>
  <c r="L682" i="1"/>
  <c r="D682" i="1"/>
  <c r="F683" i="1"/>
  <c r="C682" i="1"/>
  <c r="H683" i="1" l="1"/>
  <c r="T683" i="1"/>
  <c r="B683" i="1"/>
  <c r="M683" i="1" s="1"/>
  <c r="V683" i="1" s="1"/>
  <c r="G683" i="1"/>
  <c r="P683" i="1" s="1"/>
  <c r="N683" i="1" l="1"/>
  <c r="O683" i="1" s="1"/>
  <c r="W683" i="1" s="1"/>
  <c r="Q683" i="1"/>
  <c r="R683" i="1"/>
  <c r="X683" i="1" s="1"/>
  <c r="K683" i="1"/>
  <c r="I683" i="1"/>
  <c r="J683" i="1" s="1"/>
  <c r="U683" i="1" s="1"/>
  <c r="F684" i="1"/>
  <c r="C683" i="1"/>
  <c r="L683" i="1"/>
  <c r="D683" i="1"/>
  <c r="E683" i="1"/>
  <c r="H684" i="1" l="1"/>
  <c r="T684" i="1"/>
  <c r="B684" i="1"/>
  <c r="M684" i="1" s="1"/>
  <c r="V684" i="1" s="1"/>
  <c r="G684" i="1"/>
  <c r="P684" i="1" s="1"/>
  <c r="N684" i="1" l="1"/>
  <c r="O684" i="1" s="1"/>
  <c r="W684" i="1" s="1"/>
  <c r="R684" i="1"/>
  <c r="X684" i="1" s="1"/>
  <c r="Q684" i="1"/>
  <c r="K684" i="1"/>
  <c r="I684" i="1"/>
  <c r="J684" i="1" s="1"/>
  <c r="U684" i="1" s="1"/>
  <c r="E684" i="1"/>
  <c r="L684" i="1"/>
  <c r="D684" i="1"/>
  <c r="F685" i="1"/>
  <c r="C684" i="1"/>
  <c r="H685" i="1" l="1"/>
  <c r="T685" i="1"/>
  <c r="G685" i="1"/>
  <c r="P685" i="1" s="1"/>
  <c r="B685" i="1"/>
  <c r="M685" i="1" s="1"/>
  <c r="V685" i="1" s="1"/>
  <c r="N685" i="1" l="1"/>
  <c r="O685" i="1" s="1"/>
  <c r="W685" i="1" s="1"/>
  <c r="Q685" i="1"/>
  <c r="R685" i="1"/>
  <c r="X685" i="1" s="1"/>
  <c r="K685" i="1"/>
  <c r="I685" i="1"/>
  <c r="J685" i="1" s="1"/>
  <c r="U685" i="1" s="1"/>
  <c r="E685" i="1"/>
  <c r="L685" i="1"/>
  <c r="D685" i="1"/>
  <c r="F686" i="1"/>
  <c r="C685" i="1"/>
  <c r="H686" i="1" l="1"/>
  <c r="T686" i="1"/>
  <c r="B686" i="1"/>
  <c r="M686" i="1" s="1"/>
  <c r="V686" i="1" s="1"/>
  <c r="G686" i="1"/>
  <c r="P686" i="1" s="1"/>
  <c r="N686" i="1" l="1"/>
  <c r="O686" i="1" s="1"/>
  <c r="W686" i="1" s="1"/>
  <c r="R686" i="1"/>
  <c r="X686" i="1" s="1"/>
  <c r="Q686" i="1"/>
  <c r="K686" i="1"/>
  <c r="I686" i="1"/>
  <c r="J686" i="1" s="1"/>
  <c r="U686" i="1" s="1"/>
  <c r="L686" i="1"/>
  <c r="D686" i="1"/>
  <c r="F687" i="1"/>
  <c r="C686" i="1"/>
  <c r="E686" i="1"/>
  <c r="H687" i="1" l="1"/>
  <c r="T687" i="1"/>
  <c r="G687" i="1"/>
  <c r="P687" i="1" s="1"/>
  <c r="B687" i="1"/>
  <c r="M687" i="1" s="1"/>
  <c r="V687" i="1" s="1"/>
  <c r="N687" i="1" l="1"/>
  <c r="O687" i="1" s="1"/>
  <c r="W687" i="1" s="1"/>
  <c r="Q687" i="1"/>
  <c r="R687" i="1"/>
  <c r="X687" i="1" s="1"/>
  <c r="K687" i="1"/>
  <c r="I687" i="1"/>
  <c r="J687" i="1" s="1"/>
  <c r="U687" i="1" s="1"/>
  <c r="E687" i="1"/>
  <c r="L687" i="1"/>
  <c r="D687" i="1"/>
  <c r="F688" i="1"/>
  <c r="C687" i="1"/>
  <c r="H688" i="1" l="1"/>
  <c r="T688" i="1"/>
  <c r="B688" i="1"/>
  <c r="M688" i="1" s="1"/>
  <c r="V688" i="1" s="1"/>
  <c r="G688" i="1"/>
  <c r="P688" i="1" s="1"/>
  <c r="N688" i="1" l="1"/>
  <c r="O688" i="1" s="1"/>
  <c r="W688" i="1" s="1"/>
  <c r="R688" i="1"/>
  <c r="X688" i="1" s="1"/>
  <c r="Q688" i="1"/>
  <c r="K688" i="1"/>
  <c r="I688" i="1"/>
  <c r="J688" i="1" s="1"/>
  <c r="U688" i="1" s="1"/>
  <c r="E688" i="1"/>
  <c r="F689" i="1"/>
  <c r="C688" i="1"/>
  <c r="L688" i="1"/>
  <c r="D688" i="1"/>
  <c r="H689" i="1" l="1"/>
  <c r="T689" i="1"/>
  <c r="B689" i="1"/>
  <c r="M689" i="1" s="1"/>
  <c r="V689" i="1" s="1"/>
  <c r="G689" i="1"/>
  <c r="P689" i="1" s="1"/>
  <c r="N689" i="1" l="1"/>
  <c r="O689" i="1" s="1"/>
  <c r="W689" i="1" s="1"/>
  <c r="Q689" i="1"/>
  <c r="R689" i="1"/>
  <c r="X689" i="1" s="1"/>
  <c r="K689" i="1"/>
  <c r="I689" i="1"/>
  <c r="J689" i="1" s="1"/>
  <c r="U689" i="1" s="1"/>
  <c r="E689" i="1"/>
  <c r="L689" i="1"/>
  <c r="D689" i="1"/>
  <c r="F690" i="1"/>
  <c r="C689" i="1"/>
  <c r="H690" i="1" l="1"/>
  <c r="T690" i="1"/>
  <c r="G690" i="1"/>
  <c r="P690" i="1" s="1"/>
  <c r="B690" i="1"/>
  <c r="M690" i="1" s="1"/>
  <c r="V690" i="1" s="1"/>
  <c r="N690" i="1" l="1"/>
  <c r="O690" i="1" s="1"/>
  <c r="W690" i="1" s="1"/>
  <c r="R690" i="1"/>
  <c r="X690" i="1" s="1"/>
  <c r="Q690" i="1"/>
  <c r="K690" i="1"/>
  <c r="I690" i="1"/>
  <c r="J690" i="1" s="1"/>
  <c r="U690" i="1" s="1"/>
  <c r="E690" i="1"/>
  <c r="L690" i="1"/>
  <c r="D690" i="1"/>
  <c r="F691" i="1"/>
  <c r="C690" i="1"/>
  <c r="H691" i="1" l="1"/>
  <c r="T691" i="1"/>
  <c r="B691" i="1"/>
  <c r="M691" i="1" s="1"/>
  <c r="V691" i="1" s="1"/>
  <c r="G691" i="1"/>
  <c r="P691" i="1" s="1"/>
  <c r="N691" i="1" l="1"/>
  <c r="O691" i="1" s="1"/>
  <c r="W691" i="1" s="1"/>
  <c r="R691" i="1"/>
  <c r="X691" i="1" s="1"/>
  <c r="Q691" i="1"/>
  <c r="K691" i="1"/>
  <c r="I691" i="1"/>
  <c r="J691" i="1" s="1"/>
  <c r="U691" i="1" s="1"/>
  <c r="F692" i="1"/>
  <c r="C691" i="1"/>
  <c r="L691" i="1"/>
  <c r="D691" i="1"/>
  <c r="E691" i="1"/>
  <c r="H692" i="1" l="1"/>
  <c r="T692" i="1"/>
  <c r="B692" i="1"/>
  <c r="M692" i="1" s="1"/>
  <c r="V692" i="1" s="1"/>
  <c r="G692" i="1"/>
  <c r="P692" i="1" s="1"/>
  <c r="N692" i="1" l="1"/>
  <c r="O692" i="1" s="1"/>
  <c r="W692" i="1" s="1"/>
  <c r="R692" i="1"/>
  <c r="X692" i="1" s="1"/>
  <c r="Q692" i="1"/>
  <c r="K692" i="1"/>
  <c r="I692" i="1"/>
  <c r="J692" i="1" s="1"/>
  <c r="U692" i="1" s="1"/>
  <c r="E692" i="1"/>
  <c r="L692" i="1"/>
  <c r="D692" i="1"/>
  <c r="F693" i="1"/>
  <c r="C692" i="1"/>
  <c r="H693" i="1" l="1"/>
  <c r="T693" i="1"/>
  <c r="G693" i="1"/>
  <c r="P693" i="1" s="1"/>
  <c r="B693" i="1"/>
  <c r="M693" i="1" s="1"/>
  <c r="V693" i="1" s="1"/>
  <c r="Q693" i="1" l="1"/>
  <c r="N693" i="1"/>
  <c r="O693" i="1" s="1"/>
  <c r="W693" i="1" s="1"/>
  <c r="R693" i="1"/>
  <c r="X693" i="1" s="1"/>
  <c r="K693" i="1"/>
  <c r="I693" i="1"/>
  <c r="J693" i="1" s="1"/>
  <c r="U693" i="1" s="1"/>
  <c r="E693" i="1"/>
  <c r="L693" i="1"/>
  <c r="D693" i="1"/>
  <c r="F694" i="1"/>
  <c r="C693" i="1"/>
  <c r="H694" i="1" l="1"/>
  <c r="T694" i="1"/>
  <c r="B694" i="1"/>
  <c r="M694" i="1" s="1"/>
  <c r="V694" i="1" s="1"/>
  <c r="G694" i="1"/>
  <c r="P694" i="1" s="1"/>
  <c r="N694" i="1" l="1"/>
  <c r="O694" i="1" s="1"/>
  <c r="W694" i="1" s="1"/>
  <c r="R694" i="1"/>
  <c r="X694" i="1" s="1"/>
  <c r="Q694" i="1"/>
  <c r="K694" i="1"/>
  <c r="I694" i="1"/>
  <c r="J694" i="1" s="1"/>
  <c r="U694" i="1" s="1"/>
  <c r="L694" i="1"/>
  <c r="D694" i="1"/>
  <c r="F695" i="1"/>
  <c r="C694" i="1"/>
  <c r="E694" i="1"/>
  <c r="H695" i="1" l="1"/>
  <c r="T695" i="1"/>
  <c r="G695" i="1"/>
  <c r="P695" i="1" s="1"/>
  <c r="B695" i="1"/>
  <c r="M695" i="1" s="1"/>
  <c r="V695" i="1" s="1"/>
  <c r="N695" i="1" l="1"/>
  <c r="O695" i="1" s="1"/>
  <c r="W695" i="1" s="1"/>
  <c r="Q695" i="1"/>
  <c r="R695" i="1"/>
  <c r="X695" i="1" s="1"/>
  <c r="K695" i="1"/>
  <c r="I695" i="1"/>
  <c r="J695" i="1" s="1"/>
  <c r="U695" i="1" s="1"/>
  <c r="E695" i="1"/>
  <c r="L695" i="1"/>
  <c r="D695" i="1"/>
  <c r="F696" i="1"/>
  <c r="C695" i="1"/>
  <c r="H696" i="1" l="1"/>
  <c r="T696" i="1"/>
  <c r="B696" i="1"/>
  <c r="M696" i="1" s="1"/>
  <c r="V696" i="1" s="1"/>
  <c r="G696" i="1"/>
  <c r="P696" i="1" s="1"/>
  <c r="N696" i="1" l="1"/>
  <c r="O696" i="1" s="1"/>
  <c r="W696" i="1" s="1"/>
  <c r="R696" i="1"/>
  <c r="X696" i="1" s="1"/>
  <c r="Q696" i="1"/>
  <c r="K696" i="1"/>
  <c r="I696" i="1"/>
  <c r="J696" i="1" s="1"/>
  <c r="U696" i="1" s="1"/>
  <c r="E696" i="1"/>
  <c r="F697" i="1"/>
  <c r="C696" i="1"/>
  <c r="L696" i="1"/>
  <c r="D696" i="1"/>
  <c r="H697" i="1" l="1"/>
  <c r="T697" i="1"/>
  <c r="B697" i="1"/>
  <c r="M697" i="1" s="1"/>
  <c r="V697" i="1" s="1"/>
  <c r="G697" i="1"/>
  <c r="P697" i="1" s="1"/>
  <c r="N697" i="1" l="1"/>
  <c r="O697" i="1" s="1"/>
  <c r="W697" i="1" s="1"/>
  <c r="Q697" i="1"/>
  <c r="R697" i="1"/>
  <c r="X697" i="1" s="1"/>
  <c r="K697" i="1"/>
  <c r="I697" i="1"/>
  <c r="J697" i="1" s="1"/>
  <c r="U697" i="1" s="1"/>
  <c r="E697" i="1"/>
  <c r="L697" i="1"/>
  <c r="D697" i="1"/>
  <c r="F698" i="1"/>
  <c r="C697" i="1"/>
  <c r="H698" i="1" l="1"/>
  <c r="T698" i="1"/>
  <c r="G698" i="1"/>
  <c r="P698" i="1" s="1"/>
  <c r="B698" i="1"/>
  <c r="M698" i="1" s="1"/>
  <c r="V698" i="1" s="1"/>
  <c r="N698" i="1" l="1"/>
  <c r="O698" i="1" s="1"/>
  <c r="W698" i="1" s="1"/>
  <c r="R698" i="1"/>
  <c r="X698" i="1" s="1"/>
  <c r="Q698" i="1"/>
  <c r="K698" i="1"/>
  <c r="I698" i="1"/>
  <c r="J698" i="1" s="1"/>
  <c r="U698" i="1" s="1"/>
  <c r="E698" i="1"/>
  <c r="L698" i="1"/>
  <c r="D698" i="1"/>
  <c r="F699" i="1"/>
  <c r="C698" i="1"/>
  <c r="H699" i="1" l="1"/>
  <c r="T699" i="1"/>
  <c r="B699" i="1"/>
  <c r="M699" i="1" s="1"/>
  <c r="V699" i="1" s="1"/>
  <c r="G699" i="1"/>
  <c r="P699" i="1" s="1"/>
  <c r="N699" i="1" l="1"/>
  <c r="O699" i="1" s="1"/>
  <c r="W699" i="1" s="1"/>
  <c r="Q699" i="1"/>
  <c r="R699" i="1"/>
  <c r="X699" i="1" s="1"/>
  <c r="K699" i="1"/>
  <c r="I699" i="1"/>
  <c r="J699" i="1" s="1"/>
  <c r="U699" i="1" s="1"/>
  <c r="F700" i="1"/>
  <c r="C699" i="1"/>
  <c r="L699" i="1"/>
  <c r="D699" i="1"/>
  <c r="E699" i="1"/>
  <c r="H700" i="1" l="1"/>
  <c r="T700" i="1"/>
  <c r="B700" i="1"/>
  <c r="M700" i="1" s="1"/>
  <c r="V700" i="1" s="1"/>
  <c r="G700" i="1"/>
  <c r="P700" i="1" s="1"/>
  <c r="N700" i="1" l="1"/>
  <c r="O700" i="1" s="1"/>
  <c r="W700" i="1" s="1"/>
  <c r="R700" i="1"/>
  <c r="X700" i="1" s="1"/>
  <c r="Q700" i="1"/>
  <c r="K700" i="1"/>
  <c r="I700" i="1"/>
  <c r="J700" i="1" s="1"/>
  <c r="U700" i="1" s="1"/>
  <c r="E700" i="1"/>
  <c r="L700" i="1"/>
  <c r="D700" i="1"/>
  <c r="F701" i="1"/>
  <c r="C700" i="1"/>
  <c r="H701" i="1" l="1"/>
  <c r="T701" i="1"/>
  <c r="G701" i="1"/>
  <c r="P701" i="1" s="1"/>
  <c r="B701" i="1"/>
  <c r="M701" i="1" s="1"/>
  <c r="V701" i="1" s="1"/>
  <c r="N701" i="1" l="1"/>
  <c r="O701" i="1" s="1"/>
  <c r="W701" i="1" s="1"/>
  <c r="Q701" i="1"/>
  <c r="R701" i="1"/>
  <c r="X701" i="1" s="1"/>
  <c r="K701" i="1"/>
  <c r="I701" i="1"/>
  <c r="J701" i="1" s="1"/>
  <c r="U701" i="1" s="1"/>
  <c r="E701" i="1"/>
  <c r="L701" i="1"/>
  <c r="D701" i="1"/>
  <c r="F702" i="1"/>
  <c r="C701" i="1"/>
  <c r="H702" i="1" l="1"/>
  <c r="T702" i="1"/>
  <c r="B702" i="1"/>
  <c r="M702" i="1" s="1"/>
  <c r="V702" i="1" s="1"/>
  <c r="G702" i="1"/>
  <c r="P702" i="1" s="1"/>
  <c r="N702" i="1" l="1"/>
  <c r="O702" i="1" s="1"/>
  <c r="W702" i="1" s="1"/>
  <c r="R702" i="1"/>
  <c r="X702" i="1" s="1"/>
  <c r="Q702" i="1"/>
  <c r="K702" i="1"/>
  <c r="I702" i="1"/>
  <c r="J702" i="1" s="1"/>
  <c r="U702" i="1" s="1"/>
  <c r="L702" i="1"/>
  <c r="D702" i="1"/>
  <c r="F703" i="1"/>
  <c r="C702" i="1"/>
  <c r="E702" i="1"/>
  <c r="H703" i="1" l="1"/>
  <c r="T703" i="1"/>
  <c r="G703" i="1"/>
  <c r="P703" i="1" s="1"/>
  <c r="B703" i="1"/>
  <c r="M703" i="1" s="1"/>
  <c r="V703" i="1" s="1"/>
  <c r="N703" i="1" l="1"/>
  <c r="O703" i="1" s="1"/>
  <c r="W703" i="1" s="1"/>
  <c r="Q703" i="1"/>
  <c r="R703" i="1"/>
  <c r="X703" i="1" s="1"/>
  <c r="K703" i="1"/>
  <c r="I703" i="1"/>
  <c r="J703" i="1" s="1"/>
  <c r="U703" i="1" s="1"/>
  <c r="E703" i="1"/>
  <c r="L703" i="1"/>
  <c r="D703" i="1"/>
  <c r="F704" i="1"/>
  <c r="C703" i="1"/>
  <c r="H704" i="1" l="1"/>
  <c r="T704" i="1"/>
  <c r="B704" i="1"/>
  <c r="M704" i="1" s="1"/>
  <c r="V704" i="1" s="1"/>
  <c r="G704" i="1"/>
  <c r="P704" i="1" s="1"/>
  <c r="N704" i="1" l="1"/>
  <c r="O704" i="1" s="1"/>
  <c r="W704" i="1" s="1"/>
  <c r="R704" i="1"/>
  <c r="X704" i="1" s="1"/>
  <c r="Q704" i="1"/>
  <c r="K704" i="1"/>
  <c r="I704" i="1"/>
  <c r="J704" i="1" s="1"/>
  <c r="U704" i="1" s="1"/>
  <c r="E704" i="1"/>
  <c r="F705" i="1"/>
  <c r="C704" i="1"/>
  <c r="L704" i="1"/>
  <c r="D704" i="1"/>
  <c r="H705" i="1" l="1"/>
  <c r="T705" i="1"/>
  <c r="B705" i="1"/>
  <c r="M705" i="1" s="1"/>
  <c r="V705" i="1" s="1"/>
  <c r="G705" i="1"/>
  <c r="P705" i="1" s="1"/>
  <c r="N705" i="1" l="1"/>
  <c r="O705" i="1" s="1"/>
  <c r="W705" i="1" s="1"/>
  <c r="Q705" i="1"/>
  <c r="R705" i="1"/>
  <c r="X705" i="1" s="1"/>
  <c r="K705" i="1"/>
  <c r="I705" i="1"/>
  <c r="J705" i="1" s="1"/>
  <c r="U705" i="1" s="1"/>
  <c r="E705" i="1"/>
  <c r="L705" i="1"/>
  <c r="D705" i="1"/>
  <c r="F706" i="1"/>
  <c r="C705" i="1"/>
  <c r="H706" i="1" l="1"/>
  <c r="T706" i="1"/>
  <c r="G706" i="1"/>
  <c r="P706" i="1" s="1"/>
  <c r="B706" i="1"/>
  <c r="M706" i="1" s="1"/>
  <c r="V706" i="1" s="1"/>
  <c r="N706" i="1" l="1"/>
  <c r="O706" i="1" s="1"/>
  <c r="W706" i="1" s="1"/>
  <c r="R706" i="1"/>
  <c r="X706" i="1" s="1"/>
  <c r="Q706" i="1"/>
  <c r="K706" i="1"/>
  <c r="I706" i="1"/>
  <c r="J706" i="1" s="1"/>
  <c r="U706" i="1" s="1"/>
  <c r="E706" i="1"/>
  <c r="L706" i="1"/>
  <c r="D706" i="1"/>
  <c r="F707" i="1"/>
  <c r="C706" i="1"/>
  <c r="H707" i="1" l="1"/>
  <c r="T707" i="1"/>
  <c r="B707" i="1"/>
  <c r="M707" i="1" s="1"/>
  <c r="V707" i="1" s="1"/>
  <c r="G707" i="1"/>
  <c r="P707" i="1" s="1"/>
  <c r="N707" i="1" l="1"/>
  <c r="O707" i="1" s="1"/>
  <c r="W707" i="1" s="1"/>
  <c r="R707" i="1"/>
  <c r="X707" i="1" s="1"/>
  <c r="Q707" i="1"/>
  <c r="K707" i="1"/>
  <c r="I707" i="1"/>
  <c r="J707" i="1" s="1"/>
  <c r="U707" i="1" s="1"/>
  <c r="F708" i="1"/>
  <c r="C707" i="1"/>
  <c r="L707" i="1"/>
  <c r="D707" i="1"/>
  <c r="E707" i="1"/>
  <c r="H708" i="1" l="1"/>
  <c r="T708" i="1"/>
  <c r="B708" i="1"/>
  <c r="M708" i="1" s="1"/>
  <c r="V708" i="1" s="1"/>
  <c r="G708" i="1"/>
  <c r="P708" i="1" s="1"/>
  <c r="N708" i="1" l="1"/>
  <c r="O708" i="1" s="1"/>
  <c r="W708" i="1" s="1"/>
  <c r="R708" i="1"/>
  <c r="X708" i="1" s="1"/>
  <c r="Q708" i="1"/>
  <c r="K708" i="1"/>
  <c r="I708" i="1"/>
  <c r="J708" i="1" s="1"/>
  <c r="U708" i="1" s="1"/>
  <c r="E708" i="1"/>
  <c r="L708" i="1"/>
  <c r="D708" i="1"/>
  <c r="F709" i="1"/>
  <c r="C708" i="1"/>
  <c r="H709" i="1" l="1"/>
  <c r="T709" i="1"/>
  <c r="G709" i="1"/>
  <c r="P709" i="1" s="1"/>
  <c r="B709" i="1"/>
  <c r="M709" i="1" s="1"/>
  <c r="V709" i="1" s="1"/>
  <c r="N709" i="1" l="1"/>
  <c r="O709" i="1" s="1"/>
  <c r="W709" i="1" s="1"/>
  <c r="Q709" i="1"/>
  <c r="R709" i="1"/>
  <c r="X709" i="1" s="1"/>
  <c r="K709" i="1"/>
  <c r="I709" i="1"/>
  <c r="J709" i="1" s="1"/>
  <c r="U709" i="1" s="1"/>
  <c r="E709" i="1"/>
  <c r="L709" i="1"/>
  <c r="D709" i="1"/>
  <c r="F710" i="1"/>
  <c r="C709" i="1"/>
  <c r="H710" i="1" l="1"/>
  <c r="T710" i="1"/>
  <c r="B710" i="1"/>
  <c r="M710" i="1" s="1"/>
  <c r="V710" i="1" s="1"/>
  <c r="G710" i="1"/>
  <c r="P710" i="1" s="1"/>
  <c r="N710" i="1" l="1"/>
  <c r="O710" i="1" s="1"/>
  <c r="W710" i="1" s="1"/>
  <c r="R710" i="1"/>
  <c r="X710" i="1" s="1"/>
  <c r="Q710" i="1"/>
  <c r="K710" i="1"/>
  <c r="I710" i="1"/>
  <c r="J710" i="1" s="1"/>
  <c r="U710" i="1" s="1"/>
  <c r="L710" i="1"/>
  <c r="D710" i="1"/>
  <c r="F711" i="1"/>
  <c r="C710" i="1"/>
  <c r="E710" i="1"/>
  <c r="H711" i="1" l="1"/>
  <c r="T711" i="1"/>
  <c r="G711" i="1"/>
  <c r="P711" i="1" s="1"/>
  <c r="B711" i="1"/>
  <c r="M711" i="1" s="1"/>
  <c r="V711" i="1" s="1"/>
  <c r="N711" i="1" l="1"/>
  <c r="O711" i="1" s="1"/>
  <c r="W711" i="1" s="1"/>
  <c r="Q711" i="1"/>
  <c r="R711" i="1"/>
  <c r="X711" i="1" s="1"/>
  <c r="K711" i="1"/>
  <c r="I711" i="1"/>
  <c r="J711" i="1" s="1"/>
  <c r="U711" i="1" s="1"/>
  <c r="E711" i="1"/>
  <c r="L711" i="1"/>
  <c r="D711" i="1"/>
  <c r="F712" i="1"/>
  <c r="C711" i="1"/>
  <c r="H712" i="1" l="1"/>
  <c r="T712" i="1"/>
  <c r="B712" i="1"/>
  <c r="M712" i="1" s="1"/>
  <c r="V712" i="1" s="1"/>
  <c r="G712" i="1"/>
  <c r="P712" i="1" s="1"/>
  <c r="N712" i="1" l="1"/>
  <c r="O712" i="1" s="1"/>
  <c r="W712" i="1" s="1"/>
  <c r="Q712" i="1"/>
  <c r="R712" i="1"/>
  <c r="X712" i="1" s="1"/>
  <c r="K712" i="1"/>
  <c r="I712" i="1"/>
  <c r="J712" i="1" s="1"/>
  <c r="U712" i="1" s="1"/>
  <c r="L712" i="1"/>
  <c r="E712" i="1"/>
  <c r="C712" i="1"/>
  <c r="D712" i="1"/>
  <c r="F713" i="1"/>
  <c r="H713" i="1" l="1"/>
  <c r="T713" i="1"/>
  <c r="B713" i="1"/>
  <c r="M713" i="1" s="1"/>
  <c r="V713" i="1" s="1"/>
  <c r="G713" i="1"/>
  <c r="P713" i="1" s="1"/>
  <c r="N713" i="1" l="1"/>
  <c r="O713" i="1" s="1"/>
  <c r="W713" i="1" s="1"/>
  <c r="Q713" i="1"/>
  <c r="R713" i="1"/>
  <c r="X713" i="1" s="1"/>
  <c r="K713" i="1"/>
  <c r="I713" i="1"/>
  <c r="J713" i="1" s="1"/>
  <c r="U713" i="1" s="1"/>
  <c r="L713" i="1"/>
  <c r="D713" i="1"/>
  <c r="F714" i="1"/>
  <c r="C713" i="1"/>
  <c r="E713" i="1"/>
  <c r="H714" i="1" l="1"/>
  <c r="T714" i="1"/>
  <c r="G714" i="1"/>
  <c r="P714" i="1" s="1"/>
  <c r="B714" i="1"/>
  <c r="M714" i="1" s="1"/>
  <c r="V714" i="1" s="1"/>
  <c r="N714" i="1" l="1"/>
  <c r="O714" i="1" s="1"/>
  <c r="W714" i="1" s="1"/>
  <c r="R714" i="1"/>
  <c r="X714" i="1" s="1"/>
  <c r="Q714" i="1"/>
  <c r="K714" i="1"/>
  <c r="I714" i="1"/>
  <c r="J714" i="1" s="1"/>
  <c r="U714" i="1" s="1"/>
  <c r="E714" i="1"/>
  <c r="L714" i="1"/>
  <c r="D714" i="1"/>
  <c r="F715" i="1"/>
  <c r="C714" i="1"/>
  <c r="H715" i="1" l="1"/>
  <c r="T715" i="1"/>
  <c r="B715" i="1"/>
  <c r="M715" i="1" s="1"/>
  <c r="V715" i="1" s="1"/>
  <c r="G715" i="1"/>
  <c r="P715" i="1" s="1"/>
  <c r="N715" i="1" l="1"/>
  <c r="O715" i="1" s="1"/>
  <c r="W715" i="1" s="1"/>
  <c r="R715" i="1"/>
  <c r="X715" i="1" s="1"/>
  <c r="Q715" i="1"/>
  <c r="K715" i="1"/>
  <c r="I715" i="1"/>
  <c r="J715" i="1" s="1"/>
  <c r="U715" i="1" s="1"/>
  <c r="E715" i="1"/>
  <c r="F716" i="1"/>
  <c r="L715" i="1"/>
  <c r="D715" i="1"/>
  <c r="C715" i="1"/>
  <c r="H716" i="1" l="1"/>
  <c r="T716" i="1"/>
  <c r="B716" i="1"/>
  <c r="M716" i="1" s="1"/>
  <c r="V716" i="1" s="1"/>
  <c r="G716" i="1"/>
  <c r="P716" i="1" s="1"/>
  <c r="N716" i="1" l="1"/>
  <c r="O716" i="1" s="1"/>
  <c r="W716" i="1" s="1"/>
  <c r="R716" i="1"/>
  <c r="X716" i="1" s="1"/>
  <c r="Q716" i="1"/>
  <c r="K716" i="1"/>
  <c r="I716" i="1"/>
  <c r="J716" i="1" s="1"/>
  <c r="U716" i="1" s="1"/>
  <c r="E716" i="1"/>
  <c r="L716" i="1"/>
  <c r="D716" i="1"/>
  <c r="F717" i="1"/>
  <c r="C716" i="1"/>
  <c r="H717" i="1" l="1"/>
  <c r="T717" i="1"/>
  <c r="G717" i="1"/>
  <c r="P717" i="1" s="1"/>
  <c r="B717" i="1"/>
  <c r="M717" i="1" s="1"/>
  <c r="V717" i="1" s="1"/>
  <c r="N717" i="1" l="1"/>
  <c r="O717" i="1" s="1"/>
  <c r="W717" i="1" s="1"/>
  <c r="Q717" i="1"/>
  <c r="R717" i="1"/>
  <c r="X717" i="1" s="1"/>
  <c r="K717" i="1"/>
  <c r="I717" i="1"/>
  <c r="J717" i="1" s="1"/>
  <c r="U717" i="1" s="1"/>
  <c r="E717" i="1"/>
  <c r="L717" i="1"/>
  <c r="D717" i="1"/>
  <c r="F718" i="1"/>
  <c r="C717" i="1"/>
  <c r="H718" i="1" l="1"/>
  <c r="T718" i="1"/>
  <c r="B718" i="1"/>
  <c r="M718" i="1" s="1"/>
  <c r="V718" i="1" s="1"/>
  <c r="G718" i="1"/>
  <c r="P718" i="1" s="1"/>
  <c r="N718" i="1" l="1"/>
  <c r="O718" i="1" s="1"/>
  <c r="W718" i="1" s="1"/>
  <c r="R718" i="1"/>
  <c r="X718" i="1" s="1"/>
  <c r="Q718" i="1"/>
  <c r="K718" i="1"/>
  <c r="I718" i="1"/>
  <c r="J718" i="1" s="1"/>
  <c r="U718" i="1" s="1"/>
  <c r="F719" i="1"/>
  <c r="C718" i="1"/>
  <c r="L718" i="1"/>
  <c r="D718" i="1"/>
  <c r="E718" i="1"/>
  <c r="H719" i="1" l="1"/>
  <c r="T719" i="1"/>
  <c r="B719" i="1"/>
  <c r="M719" i="1" s="1"/>
  <c r="V719" i="1" s="1"/>
  <c r="G719" i="1"/>
  <c r="P719" i="1" s="1"/>
  <c r="N719" i="1" l="1"/>
  <c r="O719" i="1" s="1"/>
  <c r="W719" i="1" s="1"/>
  <c r="Q719" i="1"/>
  <c r="R719" i="1"/>
  <c r="X719" i="1" s="1"/>
  <c r="K719" i="1"/>
  <c r="I719" i="1"/>
  <c r="J719" i="1" s="1"/>
  <c r="U719" i="1" s="1"/>
  <c r="E719" i="1"/>
  <c r="L719" i="1"/>
  <c r="D719" i="1"/>
  <c r="F720" i="1"/>
  <c r="C719" i="1"/>
  <c r="H720" i="1" l="1"/>
  <c r="T720" i="1"/>
  <c r="G720" i="1"/>
  <c r="P720" i="1" s="1"/>
  <c r="B720" i="1"/>
  <c r="M720" i="1" s="1"/>
  <c r="V720" i="1" s="1"/>
  <c r="N720" i="1" l="1"/>
  <c r="O720" i="1" s="1"/>
  <c r="W720" i="1" s="1"/>
  <c r="R720" i="1"/>
  <c r="X720" i="1" s="1"/>
  <c r="Q720" i="1"/>
  <c r="K720" i="1"/>
  <c r="I720" i="1"/>
  <c r="J720" i="1" s="1"/>
  <c r="U720" i="1" s="1"/>
  <c r="E720" i="1"/>
  <c r="L720" i="1"/>
  <c r="D720" i="1"/>
  <c r="F721" i="1"/>
  <c r="C720" i="1"/>
  <c r="H721" i="1" l="1"/>
  <c r="T721" i="1"/>
  <c r="B721" i="1"/>
  <c r="M721" i="1" s="1"/>
  <c r="V721" i="1" s="1"/>
  <c r="G721" i="1"/>
  <c r="P721" i="1" s="1"/>
  <c r="N721" i="1" l="1"/>
  <c r="O721" i="1" s="1"/>
  <c r="W721" i="1" s="1"/>
  <c r="Q721" i="1"/>
  <c r="R721" i="1"/>
  <c r="X721" i="1" s="1"/>
  <c r="K721" i="1"/>
  <c r="I721" i="1"/>
  <c r="J721" i="1" s="1"/>
  <c r="U721" i="1" s="1"/>
  <c r="L721" i="1"/>
  <c r="D721" i="1"/>
  <c r="F722" i="1"/>
  <c r="C721" i="1"/>
  <c r="E721" i="1"/>
  <c r="H722" i="1" l="1"/>
  <c r="T722" i="1"/>
  <c r="G722" i="1"/>
  <c r="P722" i="1" s="1"/>
  <c r="B722" i="1"/>
  <c r="M722" i="1" s="1"/>
  <c r="V722" i="1" s="1"/>
  <c r="N722" i="1" l="1"/>
  <c r="O722" i="1" s="1"/>
  <c r="W722" i="1" s="1"/>
  <c r="R722" i="1"/>
  <c r="X722" i="1" s="1"/>
  <c r="Q722" i="1"/>
  <c r="K722" i="1"/>
  <c r="I722" i="1"/>
  <c r="J722" i="1" s="1"/>
  <c r="U722" i="1" s="1"/>
  <c r="E722" i="1"/>
  <c r="L722" i="1"/>
  <c r="D722" i="1"/>
  <c r="F723" i="1"/>
  <c r="C722" i="1"/>
  <c r="H723" i="1" l="1"/>
  <c r="T723" i="1"/>
  <c r="B723" i="1"/>
  <c r="M723" i="1" s="1"/>
  <c r="V723" i="1" s="1"/>
  <c r="G723" i="1"/>
  <c r="P723" i="1" s="1"/>
  <c r="N723" i="1" l="1"/>
  <c r="O723" i="1" s="1"/>
  <c r="W723" i="1" s="1"/>
  <c r="Q723" i="1"/>
  <c r="R723" i="1"/>
  <c r="X723" i="1" s="1"/>
  <c r="K723" i="1"/>
  <c r="I723" i="1"/>
  <c r="J723" i="1" s="1"/>
  <c r="U723" i="1" s="1"/>
  <c r="E723" i="1"/>
  <c r="F724" i="1"/>
  <c r="C723" i="1"/>
  <c r="L723" i="1"/>
  <c r="D723" i="1"/>
  <c r="H724" i="1" l="1"/>
  <c r="T724" i="1"/>
  <c r="B724" i="1"/>
  <c r="M724" i="1" s="1"/>
  <c r="V724" i="1" s="1"/>
  <c r="G724" i="1"/>
  <c r="P724" i="1" s="1"/>
  <c r="N724" i="1" l="1"/>
  <c r="O724" i="1" s="1"/>
  <c r="W724" i="1" s="1"/>
  <c r="R724" i="1"/>
  <c r="X724" i="1" s="1"/>
  <c r="Q724" i="1"/>
  <c r="K724" i="1"/>
  <c r="I724" i="1"/>
  <c r="J724" i="1" s="1"/>
  <c r="U724" i="1" s="1"/>
  <c r="E724" i="1"/>
  <c r="L724" i="1"/>
  <c r="D724" i="1"/>
  <c r="F725" i="1"/>
  <c r="C724" i="1"/>
  <c r="H725" i="1" l="1"/>
  <c r="T725" i="1"/>
  <c r="G725" i="1"/>
  <c r="P725" i="1" s="1"/>
  <c r="B725" i="1"/>
  <c r="M725" i="1" s="1"/>
  <c r="V725" i="1" s="1"/>
  <c r="N725" i="1" l="1"/>
  <c r="O725" i="1" s="1"/>
  <c r="W725" i="1" s="1"/>
  <c r="Q725" i="1"/>
  <c r="R725" i="1"/>
  <c r="X725" i="1" s="1"/>
  <c r="K725" i="1"/>
  <c r="I725" i="1"/>
  <c r="J725" i="1" s="1"/>
  <c r="U725" i="1" s="1"/>
  <c r="E725" i="1"/>
  <c r="L725" i="1"/>
  <c r="D725" i="1"/>
  <c r="F726" i="1"/>
  <c r="C725" i="1"/>
  <c r="H726" i="1" l="1"/>
  <c r="T726" i="1"/>
  <c r="B726" i="1"/>
  <c r="M726" i="1" s="1"/>
  <c r="V726" i="1" s="1"/>
  <c r="G726" i="1"/>
  <c r="P726" i="1" s="1"/>
  <c r="R726" i="1" l="1"/>
  <c r="X726" i="1" s="1"/>
  <c r="Q726" i="1"/>
  <c r="N726" i="1"/>
  <c r="O726" i="1" s="1"/>
  <c r="W726" i="1" s="1"/>
  <c r="K726" i="1"/>
  <c r="I726" i="1"/>
  <c r="J726" i="1" s="1"/>
  <c r="U726" i="1" s="1"/>
  <c r="F727" i="1"/>
  <c r="C726" i="1"/>
  <c r="L726" i="1"/>
  <c r="D726" i="1"/>
  <c r="E726" i="1"/>
  <c r="H727" i="1" l="1"/>
  <c r="T727" i="1"/>
  <c r="B727" i="1"/>
  <c r="M727" i="1" s="1"/>
  <c r="V727" i="1" s="1"/>
  <c r="G727" i="1"/>
  <c r="P727" i="1" s="1"/>
  <c r="N727" i="1" l="1"/>
  <c r="O727" i="1" s="1"/>
  <c r="W727" i="1" s="1"/>
  <c r="Q727" i="1"/>
  <c r="R727" i="1"/>
  <c r="X727" i="1" s="1"/>
  <c r="K727" i="1"/>
  <c r="I727" i="1"/>
  <c r="J727" i="1" s="1"/>
  <c r="U727" i="1" s="1"/>
  <c r="E727" i="1"/>
  <c r="L727" i="1"/>
  <c r="D727" i="1"/>
  <c r="F728" i="1"/>
  <c r="C727" i="1"/>
  <c r="H728" i="1" l="1"/>
  <c r="T728" i="1"/>
  <c r="G728" i="1"/>
  <c r="P728" i="1" s="1"/>
  <c r="B728" i="1"/>
  <c r="M728" i="1" s="1"/>
  <c r="V728" i="1" s="1"/>
  <c r="N728" i="1" l="1"/>
  <c r="O728" i="1" s="1"/>
  <c r="W728" i="1" s="1"/>
  <c r="R728" i="1"/>
  <c r="X728" i="1" s="1"/>
  <c r="Q728" i="1"/>
  <c r="K728" i="1"/>
  <c r="I728" i="1"/>
  <c r="J728" i="1" s="1"/>
  <c r="U728" i="1" s="1"/>
  <c r="E728" i="1"/>
  <c r="L728" i="1"/>
  <c r="D728" i="1"/>
  <c r="F729" i="1"/>
  <c r="C728" i="1"/>
  <c r="H729" i="1" l="1"/>
  <c r="T729" i="1"/>
  <c r="B729" i="1"/>
  <c r="M729" i="1" s="1"/>
  <c r="V729" i="1" s="1"/>
  <c r="G729" i="1"/>
  <c r="P729" i="1" s="1"/>
  <c r="N729" i="1" l="1"/>
  <c r="O729" i="1" s="1"/>
  <c r="W729" i="1" s="1"/>
  <c r="Q729" i="1"/>
  <c r="R729" i="1"/>
  <c r="X729" i="1" s="1"/>
  <c r="K729" i="1"/>
  <c r="I729" i="1"/>
  <c r="J729" i="1" s="1"/>
  <c r="U729" i="1" s="1"/>
  <c r="L729" i="1"/>
  <c r="D729" i="1"/>
  <c r="F730" i="1"/>
  <c r="C729" i="1"/>
  <c r="E729" i="1"/>
  <c r="H730" i="1" l="1"/>
  <c r="T730" i="1"/>
  <c r="G730" i="1"/>
  <c r="P730" i="1" s="1"/>
  <c r="B730" i="1"/>
  <c r="M730" i="1" s="1"/>
  <c r="V730" i="1" s="1"/>
  <c r="N730" i="1" l="1"/>
  <c r="O730" i="1" s="1"/>
  <c r="W730" i="1" s="1"/>
  <c r="R730" i="1"/>
  <c r="X730" i="1" s="1"/>
  <c r="Q730" i="1"/>
  <c r="K730" i="1"/>
  <c r="I730" i="1"/>
  <c r="J730" i="1" s="1"/>
  <c r="U730" i="1" s="1"/>
  <c r="E730" i="1"/>
  <c r="L730" i="1"/>
  <c r="D730" i="1"/>
  <c r="F731" i="1"/>
  <c r="C730" i="1"/>
  <c r="H731" i="1" l="1"/>
  <c r="T731" i="1"/>
  <c r="B731" i="1"/>
  <c r="M731" i="1" s="1"/>
  <c r="V731" i="1" s="1"/>
  <c r="G731" i="1"/>
  <c r="P731" i="1" s="1"/>
  <c r="N731" i="1" l="1"/>
  <c r="O731" i="1" s="1"/>
  <c r="W731" i="1" s="1"/>
  <c r="R731" i="1"/>
  <c r="X731" i="1" s="1"/>
  <c r="Q731" i="1"/>
  <c r="K731" i="1"/>
  <c r="I731" i="1"/>
  <c r="J731" i="1" s="1"/>
  <c r="U731" i="1" s="1"/>
  <c r="E731" i="1"/>
  <c r="F732" i="1"/>
  <c r="C731" i="1"/>
  <c r="L731" i="1"/>
  <c r="D731" i="1"/>
  <c r="H732" i="1" l="1"/>
  <c r="T732" i="1"/>
  <c r="B732" i="1"/>
  <c r="M732" i="1" s="1"/>
  <c r="V732" i="1" s="1"/>
  <c r="G732" i="1"/>
  <c r="P732" i="1" s="1"/>
  <c r="N732" i="1" l="1"/>
  <c r="O732" i="1" s="1"/>
  <c r="W732" i="1" s="1"/>
  <c r="R732" i="1"/>
  <c r="X732" i="1" s="1"/>
  <c r="Q732" i="1"/>
  <c r="K732" i="1"/>
  <c r="I732" i="1"/>
  <c r="J732" i="1" s="1"/>
  <c r="U732" i="1" s="1"/>
  <c r="E732" i="1"/>
  <c r="L732" i="1"/>
  <c r="D732" i="1"/>
  <c r="F733" i="1"/>
  <c r="C732" i="1"/>
  <c r="H733" i="1" l="1"/>
  <c r="T733" i="1"/>
  <c r="G733" i="1"/>
  <c r="P733" i="1" s="1"/>
  <c r="B733" i="1"/>
  <c r="M733" i="1" s="1"/>
  <c r="V733" i="1" s="1"/>
  <c r="N733" i="1" l="1"/>
  <c r="O733" i="1" s="1"/>
  <c r="W733" i="1" s="1"/>
  <c r="Q733" i="1"/>
  <c r="R733" i="1"/>
  <c r="X733" i="1" s="1"/>
  <c r="K733" i="1"/>
  <c r="I733" i="1"/>
  <c r="J733" i="1" s="1"/>
  <c r="U733" i="1" s="1"/>
  <c r="E733" i="1"/>
  <c r="L733" i="1"/>
  <c r="D733" i="1"/>
  <c r="F734" i="1"/>
  <c r="C733" i="1"/>
  <c r="H734" i="1" l="1"/>
  <c r="T734" i="1"/>
  <c r="B734" i="1"/>
  <c r="M734" i="1" s="1"/>
  <c r="V734" i="1" s="1"/>
  <c r="G734" i="1"/>
  <c r="P734" i="1" s="1"/>
  <c r="N734" i="1" l="1"/>
  <c r="O734" i="1" s="1"/>
  <c r="W734" i="1" s="1"/>
  <c r="R734" i="1"/>
  <c r="X734" i="1" s="1"/>
  <c r="Q734" i="1"/>
  <c r="K734" i="1"/>
  <c r="I734" i="1"/>
  <c r="J734" i="1" s="1"/>
  <c r="U734" i="1" s="1"/>
  <c r="F735" i="1"/>
  <c r="C734" i="1"/>
  <c r="L734" i="1"/>
  <c r="D734" i="1"/>
  <c r="E734" i="1"/>
  <c r="H735" i="1" l="1"/>
  <c r="T735" i="1"/>
  <c r="B735" i="1"/>
  <c r="M735" i="1" s="1"/>
  <c r="V735" i="1" s="1"/>
  <c r="G735" i="1"/>
  <c r="P735" i="1" s="1"/>
  <c r="N735" i="1" l="1"/>
  <c r="O735" i="1" s="1"/>
  <c r="W735" i="1" s="1"/>
  <c r="Q735" i="1"/>
  <c r="R735" i="1"/>
  <c r="X735" i="1" s="1"/>
  <c r="K735" i="1"/>
  <c r="I735" i="1"/>
  <c r="J735" i="1" s="1"/>
  <c r="U735" i="1" s="1"/>
  <c r="E735" i="1"/>
  <c r="L735" i="1"/>
  <c r="D735" i="1"/>
  <c r="F736" i="1"/>
  <c r="C735" i="1"/>
  <c r="H736" i="1" l="1"/>
  <c r="T736" i="1"/>
  <c r="G736" i="1"/>
  <c r="P736" i="1" s="1"/>
  <c r="B736" i="1"/>
  <c r="M736" i="1" s="1"/>
  <c r="V736" i="1" s="1"/>
  <c r="N736" i="1" l="1"/>
  <c r="O736" i="1" s="1"/>
  <c r="W736" i="1" s="1"/>
  <c r="Q736" i="1"/>
  <c r="R736" i="1"/>
  <c r="X736" i="1" s="1"/>
  <c r="K736" i="1"/>
  <c r="I736" i="1"/>
  <c r="J736" i="1" s="1"/>
  <c r="U736" i="1" s="1"/>
  <c r="E736" i="1"/>
  <c r="L736" i="1"/>
  <c r="D736" i="1"/>
  <c r="C736" i="1"/>
  <c r="F737" i="1"/>
  <c r="H737" i="1" l="1"/>
  <c r="T737" i="1"/>
  <c r="B737" i="1"/>
  <c r="M737" i="1" s="1"/>
  <c r="V737" i="1" s="1"/>
  <c r="G737" i="1"/>
  <c r="P737" i="1" s="1"/>
  <c r="N737" i="1" l="1"/>
  <c r="O737" i="1" s="1"/>
  <c r="W737" i="1" s="1"/>
  <c r="Q737" i="1"/>
  <c r="R737" i="1"/>
  <c r="X737" i="1" s="1"/>
  <c r="K737" i="1"/>
  <c r="I737" i="1"/>
  <c r="J737" i="1" s="1"/>
  <c r="U737" i="1" s="1"/>
  <c r="L737" i="1"/>
  <c r="D737" i="1"/>
  <c r="F738" i="1"/>
  <c r="C737" i="1"/>
  <c r="E737" i="1"/>
  <c r="H738" i="1" l="1"/>
  <c r="T738" i="1"/>
  <c r="G738" i="1"/>
  <c r="P738" i="1" s="1"/>
  <c r="B738" i="1"/>
  <c r="M738" i="1" s="1"/>
  <c r="V738" i="1" s="1"/>
  <c r="N738" i="1" l="1"/>
  <c r="O738" i="1" s="1"/>
  <c r="W738" i="1" s="1"/>
  <c r="R738" i="1"/>
  <c r="X738" i="1" s="1"/>
  <c r="Q738" i="1"/>
  <c r="K738" i="1"/>
  <c r="I738" i="1"/>
  <c r="J738" i="1" s="1"/>
  <c r="U738" i="1" s="1"/>
  <c r="E738" i="1"/>
  <c r="L738" i="1"/>
  <c r="D738" i="1"/>
  <c r="F739" i="1"/>
  <c r="C738" i="1"/>
  <c r="H739" i="1" l="1"/>
  <c r="T739" i="1"/>
  <c r="B739" i="1"/>
  <c r="M739" i="1" s="1"/>
  <c r="V739" i="1" s="1"/>
  <c r="G739" i="1"/>
  <c r="P739" i="1" s="1"/>
  <c r="N739" i="1" l="1"/>
  <c r="O739" i="1" s="1"/>
  <c r="W739" i="1" s="1"/>
  <c r="R739" i="1"/>
  <c r="X739" i="1" s="1"/>
  <c r="Q739" i="1"/>
  <c r="K739" i="1"/>
  <c r="I739" i="1"/>
  <c r="J739" i="1" s="1"/>
  <c r="U739" i="1" s="1"/>
  <c r="E739" i="1"/>
  <c r="F740" i="1"/>
  <c r="C739" i="1"/>
  <c r="D739" i="1"/>
  <c r="L739" i="1"/>
  <c r="H740" i="1" l="1"/>
  <c r="T740" i="1"/>
  <c r="B740" i="1"/>
  <c r="M740" i="1" s="1"/>
  <c r="V740" i="1" s="1"/>
  <c r="G740" i="1"/>
  <c r="P740" i="1" s="1"/>
  <c r="N740" i="1" l="1"/>
  <c r="O740" i="1" s="1"/>
  <c r="W740" i="1" s="1"/>
  <c r="R740" i="1"/>
  <c r="X740" i="1" s="1"/>
  <c r="Q740" i="1"/>
  <c r="K740" i="1"/>
  <c r="I740" i="1"/>
  <c r="J740" i="1" s="1"/>
  <c r="U740" i="1" s="1"/>
  <c r="E740" i="1"/>
  <c r="L740" i="1"/>
  <c r="D740" i="1"/>
  <c r="F741" i="1"/>
  <c r="C740" i="1"/>
  <c r="H741" i="1" l="1"/>
  <c r="T741" i="1"/>
  <c r="G741" i="1"/>
  <c r="P741" i="1" s="1"/>
  <c r="B741" i="1"/>
  <c r="M741" i="1" s="1"/>
  <c r="V741" i="1" s="1"/>
  <c r="N741" i="1" l="1"/>
  <c r="O741" i="1" s="1"/>
  <c r="W741" i="1" s="1"/>
  <c r="Q741" i="1"/>
  <c r="R741" i="1"/>
  <c r="X741" i="1" s="1"/>
  <c r="K741" i="1"/>
  <c r="I741" i="1"/>
  <c r="J741" i="1" s="1"/>
  <c r="U741" i="1" s="1"/>
  <c r="E741" i="1"/>
  <c r="L741" i="1"/>
  <c r="D741" i="1"/>
  <c r="F742" i="1"/>
  <c r="C741" i="1"/>
  <c r="H742" i="1" l="1"/>
  <c r="T742" i="1"/>
  <c r="B742" i="1"/>
  <c r="M742" i="1" s="1"/>
  <c r="V742" i="1" s="1"/>
  <c r="G742" i="1"/>
  <c r="P742" i="1" s="1"/>
  <c r="N742" i="1" l="1"/>
  <c r="O742" i="1" s="1"/>
  <c r="W742" i="1" s="1"/>
  <c r="R742" i="1"/>
  <c r="X742" i="1" s="1"/>
  <c r="Q742" i="1"/>
  <c r="K742" i="1"/>
  <c r="I742" i="1"/>
  <c r="J742" i="1" s="1"/>
  <c r="U742" i="1" s="1"/>
  <c r="F743" i="1"/>
  <c r="C742" i="1"/>
  <c r="L742" i="1"/>
  <c r="D742" i="1"/>
  <c r="E742" i="1"/>
  <c r="H743" i="1" l="1"/>
  <c r="T743" i="1"/>
  <c r="B743" i="1"/>
  <c r="M743" i="1" s="1"/>
  <c r="V743" i="1" s="1"/>
  <c r="G743" i="1"/>
  <c r="P743" i="1" s="1"/>
  <c r="N743" i="1" l="1"/>
  <c r="O743" i="1" s="1"/>
  <c r="W743" i="1" s="1"/>
  <c r="Q743" i="1"/>
  <c r="R743" i="1"/>
  <c r="X743" i="1" s="1"/>
  <c r="K743" i="1"/>
  <c r="I743" i="1"/>
  <c r="J743" i="1" s="1"/>
  <c r="U743" i="1" s="1"/>
  <c r="E743" i="1"/>
  <c r="L743" i="1"/>
  <c r="D743" i="1"/>
  <c r="F744" i="1"/>
  <c r="C743" i="1"/>
  <c r="H744" i="1" l="1"/>
  <c r="T744" i="1"/>
  <c r="G744" i="1"/>
  <c r="P744" i="1" s="1"/>
  <c r="B744" i="1"/>
  <c r="M744" i="1" s="1"/>
  <c r="V744" i="1" s="1"/>
  <c r="N744" i="1" l="1"/>
  <c r="O744" i="1" s="1"/>
  <c r="W744" i="1" s="1"/>
  <c r="R744" i="1"/>
  <c r="X744" i="1" s="1"/>
  <c r="Q744" i="1"/>
  <c r="K744" i="1"/>
  <c r="I744" i="1"/>
  <c r="J744" i="1" s="1"/>
  <c r="U744" i="1" s="1"/>
  <c r="E744" i="1"/>
  <c r="L744" i="1"/>
  <c r="D744" i="1"/>
  <c r="F745" i="1"/>
  <c r="C744" i="1"/>
  <c r="H745" i="1" l="1"/>
  <c r="T745" i="1"/>
  <c r="B745" i="1"/>
  <c r="M745" i="1" s="1"/>
  <c r="V745" i="1" s="1"/>
  <c r="G745" i="1"/>
  <c r="P745" i="1" s="1"/>
  <c r="N745" i="1" l="1"/>
  <c r="O745" i="1" s="1"/>
  <c r="W745" i="1" s="1"/>
  <c r="Q745" i="1"/>
  <c r="R745" i="1"/>
  <c r="X745" i="1" s="1"/>
  <c r="K745" i="1"/>
  <c r="I745" i="1"/>
  <c r="J745" i="1" s="1"/>
  <c r="U745" i="1" s="1"/>
  <c r="L745" i="1"/>
  <c r="D745" i="1"/>
  <c r="F746" i="1"/>
  <c r="C745" i="1"/>
  <c r="E745" i="1"/>
  <c r="H746" i="1" l="1"/>
  <c r="T746" i="1"/>
  <c r="G746" i="1"/>
  <c r="P746" i="1" s="1"/>
  <c r="B746" i="1"/>
  <c r="M746" i="1" s="1"/>
  <c r="V746" i="1" s="1"/>
  <c r="N746" i="1" l="1"/>
  <c r="O746" i="1" s="1"/>
  <c r="W746" i="1" s="1"/>
  <c r="R746" i="1"/>
  <c r="X746" i="1" s="1"/>
  <c r="Q746" i="1"/>
  <c r="K746" i="1"/>
  <c r="I746" i="1"/>
  <c r="J746" i="1" s="1"/>
  <c r="U746" i="1" s="1"/>
  <c r="E746" i="1"/>
  <c r="L746" i="1"/>
  <c r="D746" i="1"/>
  <c r="F747" i="1"/>
  <c r="C746" i="1"/>
  <c r="H747" i="1" l="1"/>
  <c r="T747" i="1"/>
  <c r="B747" i="1"/>
  <c r="M747" i="1" s="1"/>
  <c r="V747" i="1" s="1"/>
  <c r="G747" i="1"/>
  <c r="P747" i="1" s="1"/>
  <c r="N747" i="1" l="1"/>
  <c r="O747" i="1" s="1"/>
  <c r="W747" i="1" s="1"/>
  <c r="Q747" i="1"/>
  <c r="R747" i="1"/>
  <c r="X747" i="1" s="1"/>
  <c r="K747" i="1"/>
  <c r="I747" i="1"/>
  <c r="J747" i="1" s="1"/>
  <c r="U747" i="1" s="1"/>
  <c r="E747" i="1"/>
  <c r="F748" i="1"/>
  <c r="C747" i="1"/>
  <c r="L747" i="1"/>
  <c r="D747" i="1"/>
  <c r="H748" i="1" l="1"/>
  <c r="T748" i="1"/>
  <c r="B748" i="1"/>
  <c r="M748" i="1" s="1"/>
  <c r="V748" i="1" s="1"/>
  <c r="G748" i="1"/>
  <c r="P748" i="1" s="1"/>
  <c r="N748" i="1" l="1"/>
  <c r="O748" i="1" s="1"/>
  <c r="W748" i="1" s="1"/>
  <c r="R748" i="1"/>
  <c r="X748" i="1" s="1"/>
  <c r="Q748" i="1"/>
  <c r="K748" i="1"/>
  <c r="I748" i="1"/>
  <c r="J748" i="1" s="1"/>
  <c r="U748" i="1" s="1"/>
  <c r="E748" i="1"/>
  <c r="L748" i="1"/>
  <c r="D748" i="1"/>
  <c r="F749" i="1"/>
  <c r="C748" i="1"/>
  <c r="H749" i="1" l="1"/>
  <c r="T749" i="1"/>
  <c r="G749" i="1"/>
  <c r="P749" i="1" s="1"/>
  <c r="B749" i="1"/>
  <c r="M749" i="1" s="1"/>
  <c r="V749" i="1" s="1"/>
  <c r="N749" i="1" l="1"/>
  <c r="O749" i="1" s="1"/>
  <c r="W749" i="1" s="1"/>
  <c r="Q749" i="1"/>
  <c r="R749" i="1"/>
  <c r="X749" i="1" s="1"/>
  <c r="K749" i="1"/>
  <c r="I749" i="1"/>
  <c r="J749" i="1" s="1"/>
  <c r="U749" i="1" s="1"/>
  <c r="E749" i="1"/>
  <c r="L749" i="1"/>
  <c r="D749" i="1"/>
  <c r="F750" i="1"/>
  <c r="C749" i="1"/>
  <c r="H750" i="1" l="1"/>
  <c r="T750" i="1"/>
  <c r="B750" i="1"/>
  <c r="M750" i="1" s="1"/>
  <c r="V750" i="1" s="1"/>
  <c r="G750" i="1"/>
  <c r="P750" i="1" s="1"/>
  <c r="N750" i="1" l="1"/>
  <c r="O750" i="1" s="1"/>
  <c r="W750" i="1" s="1"/>
  <c r="R750" i="1"/>
  <c r="X750" i="1" s="1"/>
  <c r="Q750" i="1"/>
  <c r="K750" i="1"/>
  <c r="I750" i="1"/>
  <c r="J750" i="1" s="1"/>
  <c r="U750" i="1" s="1"/>
  <c r="F751" i="1"/>
  <c r="C750" i="1"/>
  <c r="L750" i="1"/>
  <c r="D750" i="1"/>
  <c r="E750" i="1"/>
  <c r="H751" i="1" l="1"/>
  <c r="T751" i="1"/>
  <c r="B751" i="1"/>
  <c r="M751" i="1" s="1"/>
  <c r="V751" i="1" s="1"/>
  <c r="G751" i="1"/>
  <c r="P751" i="1" s="1"/>
  <c r="N751" i="1" l="1"/>
  <c r="O751" i="1" s="1"/>
  <c r="W751" i="1" s="1"/>
  <c r="Q751" i="1"/>
  <c r="R751" i="1"/>
  <c r="X751" i="1" s="1"/>
  <c r="K751" i="1"/>
  <c r="I751" i="1"/>
  <c r="J751" i="1" s="1"/>
  <c r="U751" i="1" s="1"/>
  <c r="E751" i="1"/>
  <c r="L751" i="1"/>
  <c r="D751" i="1"/>
  <c r="F752" i="1"/>
  <c r="C751" i="1"/>
  <c r="H752" i="1" l="1"/>
  <c r="T752" i="1"/>
  <c r="G752" i="1"/>
  <c r="P752" i="1" s="1"/>
  <c r="B752" i="1"/>
  <c r="M752" i="1" s="1"/>
  <c r="V752" i="1" s="1"/>
  <c r="N752" i="1" l="1"/>
  <c r="O752" i="1" s="1"/>
  <c r="W752" i="1" s="1"/>
  <c r="R752" i="1"/>
  <c r="X752" i="1" s="1"/>
  <c r="Q752" i="1"/>
  <c r="K752" i="1"/>
  <c r="I752" i="1"/>
  <c r="J752" i="1" s="1"/>
  <c r="U752" i="1" s="1"/>
  <c r="E752" i="1"/>
  <c r="L752" i="1"/>
  <c r="D752" i="1"/>
  <c r="F753" i="1"/>
  <c r="C752" i="1"/>
  <c r="H753" i="1" l="1"/>
  <c r="T753" i="1"/>
  <c r="B753" i="1"/>
  <c r="M753" i="1" s="1"/>
  <c r="V753" i="1" s="1"/>
  <c r="G753" i="1"/>
  <c r="P753" i="1" s="1"/>
  <c r="N753" i="1" l="1"/>
  <c r="O753" i="1" s="1"/>
  <c r="W753" i="1" s="1"/>
  <c r="Q753" i="1"/>
  <c r="R753" i="1"/>
  <c r="X753" i="1" s="1"/>
  <c r="K753" i="1"/>
  <c r="I753" i="1"/>
  <c r="J753" i="1" s="1"/>
  <c r="U753" i="1" s="1"/>
  <c r="L753" i="1"/>
  <c r="D753" i="1"/>
  <c r="F754" i="1"/>
  <c r="C753" i="1"/>
  <c r="E753" i="1"/>
  <c r="H754" i="1" l="1"/>
  <c r="T754" i="1"/>
  <c r="G754" i="1"/>
  <c r="P754" i="1" s="1"/>
  <c r="B754" i="1"/>
  <c r="M754" i="1" s="1"/>
  <c r="V754" i="1" s="1"/>
  <c r="N754" i="1" l="1"/>
  <c r="O754" i="1" s="1"/>
  <c r="W754" i="1" s="1"/>
  <c r="R754" i="1"/>
  <c r="X754" i="1" s="1"/>
  <c r="Q754" i="1"/>
  <c r="K754" i="1"/>
  <c r="I754" i="1"/>
  <c r="J754" i="1" s="1"/>
  <c r="U754" i="1" s="1"/>
  <c r="E754" i="1"/>
  <c r="L754" i="1"/>
  <c r="D754" i="1"/>
  <c r="F755" i="1"/>
  <c r="C754" i="1"/>
  <c r="H755" i="1" l="1"/>
  <c r="T755" i="1"/>
  <c r="B755" i="1"/>
  <c r="M755" i="1" s="1"/>
  <c r="V755" i="1" s="1"/>
  <c r="G755" i="1"/>
  <c r="P755" i="1" s="1"/>
  <c r="N755" i="1" l="1"/>
  <c r="O755" i="1" s="1"/>
  <c r="W755" i="1" s="1"/>
  <c r="R755" i="1"/>
  <c r="X755" i="1" s="1"/>
  <c r="Q755" i="1"/>
  <c r="K755" i="1"/>
  <c r="I755" i="1"/>
  <c r="J755" i="1" s="1"/>
  <c r="U755" i="1" s="1"/>
  <c r="E755" i="1"/>
  <c r="F756" i="1"/>
  <c r="C755" i="1"/>
  <c r="L755" i="1"/>
  <c r="D755" i="1"/>
  <c r="H756" i="1" l="1"/>
  <c r="T756" i="1"/>
  <c r="B756" i="1"/>
  <c r="M756" i="1" s="1"/>
  <c r="V756" i="1" s="1"/>
  <c r="G756" i="1"/>
  <c r="P756" i="1" s="1"/>
  <c r="R756" i="1" l="1"/>
  <c r="X756" i="1" s="1"/>
  <c r="N756" i="1"/>
  <c r="O756" i="1" s="1"/>
  <c r="W756" i="1" s="1"/>
  <c r="Q756" i="1"/>
  <c r="K756" i="1"/>
  <c r="I756" i="1"/>
  <c r="J756" i="1" s="1"/>
  <c r="U756" i="1" s="1"/>
  <c r="E756" i="1"/>
  <c r="L756" i="1"/>
  <c r="D756" i="1"/>
  <c r="F757" i="1"/>
  <c r="C756" i="1"/>
  <c r="H757" i="1" l="1"/>
  <c r="T757" i="1"/>
  <c r="G757" i="1"/>
  <c r="P757" i="1" s="1"/>
  <c r="B757" i="1"/>
  <c r="M757" i="1" s="1"/>
  <c r="V757" i="1" s="1"/>
  <c r="N757" i="1" l="1"/>
  <c r="O757" i="1" s="1"/>
  <c r="W757" i="1" s="1"/>
  <c r="Q757" i="1"/>
  <c r="R757" i="1"/>
  <c r="X757" i="1" s="1"/>
  <c r="K757" i="1"/>
  <c r="I757" i="1"/>
  <c r="J757" i="1" s="1"/>
  <c r="U757" i="1" s="1"/>
  <c r="E757" i="1"/>
  <c r="L757" i="1"/>
  <c r="D757" i="1"/>
  <c r="F758" i="1"/>
  <c r="C757" i="1"/>
  <c r="H758" i="1" l="1"/>
  <c r="T758" i="1"/>
  <c r="B758" i="1"/>
  <c r="M758" i="1" s="1"/>
  <c r="V758" i="1" s="1"/>
  <c r="G758" i="1"/>
  <c r="P758" i="1" s="1"/>
  <c r="N758" i="1" l="1"/>
  <c r="O758" i="1" s="1"/>
  <c r="W758" i="1" s="1"/>
  <c r="R758" i="1"/>
  <c r="X758" i="1" s="1"/>
  <c r="Q758" i="1"/>
  <c r="K758" i="1"/>
  <c r="I758" i="1"/>
  <c r="J758" i="1" s="1"/>
  <c r="U758" i="1" s="1"/>
  <c r="F759" i="1"/>
  <c r="C758" i="1"/>
  <c r="L758" i="1"/>
  <c r="D758" i="1"/>
  <c r="E758" i="1"/>
  <c r="H759" i="1" l="1"/>
  <c r="T759" i="1"/>
  <c r="B759" i="1"/>
  <c r="M759" i="1" s="1"/>
  <c r="V759" i="1" s="1"/>
  <c r="G759" i="1"/>
  <c r="P759" i="1" s="1"/>
  <c r="N759" i="1" l="1"/>
  <c r="O759" i="1" s="1"/>
  <c r="W759" i="1" s="1"/>
  <c r="Q759" i="1"/>
  <c r="R759" i="1"/>
  <c r="X759" i="1" s="1"/>
  <c r="K759" i="1"/>
  <c r="I759" i="1"/>
  <c r="J759" i="1" s="1"/>
  <c r="U759" i="1" s="1"/>
  <c r="E759" i="1"/>
  <c r="L759" i="1"/>
  <c r="D759" i="1"/>
  <c r="F760" i="1"/>
  <c r="C759" i="1"/>
  <c r="H760" i="1" l="1"/>
  <c r="T760" i="1"/>
  <c r="G760" i="1"/>
  <c r="P760" i="1" s="1"/>
  <c r="B760" i="1"/>
  <c r="M760" i="1" s="1"/>
  <c r="V760" i="1" s="1"/>
  <c r="N760" i="1" l="1"/>
  <c r="O760" i="1" s="1"/>
  <c r="W760" i="1" s="1"/>
  <c r="R760" i="1"/>
  <c r="X760" i="1" s="1"/>
  <c r="Q760" i="1"/>
  <c r="K760" i="1"/>
  <c r="I760" i="1"/>
  <c r="J760" i="1" s="1"/>
  <c r="U760" i="1" s="1"/>
  <c r="E760" i="1"/>
  <c r="L760" i="1"/>
  <c r="D760" i="1"/>
  <c r="F761" i="1"/>
  <c r="C760" i="1"/>
  <c r="H761" i="1" l="1"/>
  <c r="T761" i="1"/>
  <c r="B761" i="1"/>
  <c r="M761" i="1" s="1"/>
  <c r="V761" i="1" s="1"/>
  <c r="G761" i="1"/>
  <c r="P761" i="1" s="1"/>
  <c r="N761" i="1" l="1"/>
  <c r="O761" i="1" s="1"/>
  <c r="W761" i="1" s="1"/>
  <c r="Q761" i="1"/>
  <c r="R761" i="1"/>
  <c r="X761" i="1" s="1"/>
  <c r="K761" i="1"/>
  <c r="I761" i="1"/>
  <c r="J761" i="1" s="1"/>
  <c r="U761" i="1" s="1"/>
  <c r="L761" i="1"/>
  <c r="D761" i="1"/>
  <c r="F762" i="1"/>
  <c r="C761" i="1"/>
  <c r="E761" i="1"/>
  <c r="H762" i="1" l="1"/>
  <c r="T762" i="1"/>
  <c r="G762" i="1"/>
  <c r="P762" i="1" s="1"/>
  <c r="B762" i="1"/>
  <c r="M762" i="1" s="1"/>
  <c r="V762" i="1" s="1"/>
  <c r="N762" i="1" l="1"/>
  <c r="O762" i="1" s="1"/>
  <c r="W762" i="1" s="1"/>
  <c r="R762" i="1"/>
  <c r="X762" i="1" s="1"/>
  <c r="Q762" i="1"/>
  <c r="K762" i="1"/>
  <c r="I762" i="1"/>
  <c r="J762" i="1" s="1"/>
  <c r="U762" i="1" s="1"/>
  <c r="E762" i="1"/>
  <c r="L762" i="1"/>
  <c r="D762" i="1"/>
  <c r="F763" i="1"/>
  <c r="C762" i="1"/>
  <c r="H763" i="1" l="1"/>
  <c r="T763" i="1"/>
  <c r="B763" i="1"/>
  <c r="M763" i="1" s="1"/>
  <c r="V763" i="1" s="1"/>
  <c r="G763" i="1"/>
  <c r="P763" i="1" s="1"/>
  <c r="N763" i="1" l="1"/>
  <c r="O763" i="1" s="1"/>
  <c r="W763" i="1" s="1"/>
  <c r="Q763" i="1"/>
  <c r="R763" i="1"/>
  <c r="X763" i="1" s="1"/>
  <c r="K763" i="1"/>
  <c r="I763" i="1"/>
  <c r="J763" i="1" s="1"/>
  <c r="U763" i="1" s="1"/>
  <c r="E763" i="1"/>
  <c r="F764" i="1"/>
  <c r="C763" i="1"/>
  <c r="L763" i="1"/>
  <c r="D763" i="1"/>
  <c r="H764" i="1" l="1"/>
  <c r="T764" i="1"/>
  <c r="B764" i="1"/>
  <c r="M764" i="1" s="1"/>
  <c r="V764" i="1" s="1"/>
  <c r="G764" i="1"/>
  <c r="P764" i="1" s="1"/>
  <c r="N764" i="1" l="1"/>
  <c r="O764" i="1" s="1"/>
  <c r="W764" i="1" s="1"/>
  <c r="R764" i="1"/>
  <c r="X764" i="1" s="1"/>
  <c r="Q764" i="1"/>
  <c r="K764" i="1"/>
  <c r="I764" i="1"/>
  <c r="J764" i="1" s="1"/>
  <c r="U764" i="1" s="1"/>
  <c r="E764" i="1"/>
  <c r="L764" i="1"/>
  <c r="D764" i="1"/>
  <c r="F765" i="1"/>
  <c r="C764" i="1"/>
  <c r="H765" i="1" l="1"/>
  <c r="T765" i="1"/>
  <c r="G765" i="1"/>
  <c r="P765" i="1" s="1"/>
  <c r="B765" i="1"/>
  <c r="M765" i="1" s="1"/>
  <c r="V765" i="1" s="1"/>
  <c r="N765" i="1" l="1"/>
  <c r="O765" i="1" s="1"/>
  <c r="W765" i="1" s="1"/>
  <c r="Q765" i="1"/>
  <c r="R765" i="1"/>
  <c r="X765" i="1" s="1"/>
  <c r="K765" i="1"/>
  <c r="I765" i="1"/>
  <c r="J765" i="1" s="1"/>
  <c r="U765" i="1" s="1"/>
  <c r="E765" i="1"/>
  <c r="L765" i="1"/>
  <c r="D765" i="1"/>
  <c r="F766" i="1"/>
  <c r="C765" i="1"/>
  <c r="H766" i="1" l="1"/>
  <c r="T766" i="1"/>
  <c r="B766" i="1"/>
  <c r="M766" i="1" s="1"/>
  <c r="V766" i="1" s="1"/>
  <c r="G766" i="1"/>
  <c r="P766" i="1" s="1"/>
  <c r="N766" i="1" l="1"/>
  <c r="O766" i="1" s="1"/>
  <c r="W766" i="1" s="1"/>
  <c r="R766" i="1"/>
  <c r="X766" i="1" s="1"/>
  <c r="Q766" i="1"/>
  <c r="K766" i="1"/>
  <c r="I766" i="1"/>
  <c r="J766" i="1" s="1"/>
  <c r="U766" i="1" s="1"/>
  <c r="F767" i="1"/>
  <c r="C766" i="1"/>
  <c r="L766" i="1"/>
  <c r="D766" i="1"/>
  <c r="E766" i="1"/>
  <c r="H767" i="1" l="1"/>
  <c r="T767" i="1"/>
  <c r="B767" i="1"/>
  <c r="M767" i="1" s="1"/>
  <c r="V767" i="1" s="1"/>
  <c r="G767" i="1"/>
  <c r="P767" i="1" s="1"/>
  <c r="Q767" i="1" l="1"/>
  <c r="R767" i="1"/>
  <c r="X767" i="1" s="1"/>
  <c r="N767" i="1"/>
  <c r="O767" i="1" s="1"/>
  <c r="W767" i="1" s="1"/>
  <c r="K767" i="1"/>
  <c r="I767" i="1"/>
  <c r="J767" i="1" s="1"/>
  <c r="U767" i="1" s="1"/>
  <c r="E767" i="1"/>
  <c r="L767" i="1"/>
  <c r="D767" i="1"/>
  <c r="F768" i="1"/>
  <c r="C767" i="1"/>
  <c r="H768" i="1" l="1"/>
  <c r="T768" i="1"/>
  <c r="G768" i="1"/>
  <c r="P768" i="1" s="1"/>
  <c r="B768" i="1"/>
  <c r="M768" i="1" s="1"/>
  <c r="V768" i="1" s="1"/>
  <c r="N768" i="1" l="1"/>
  <c r="O768" i="1" s="1"/>
  <c r="W768" i="1" s="1"/>
  <c r="R768" i="1"/>
  <c r="X768" i="1" s="1"/>
  <c r="Q768" i="1"/>
  <c r="K768" i="1"/>
  <c r="I768" i="1"/>
  <c r="J768" i="1" s="1"/>
  <c r="U768" i="1" s="1"/>
  <c r="E768" i="1"/>
  <c r="L768" i="1"/>
  <c r="D768" i="1"/>
  <c r="F769" i="1"/>
  <c r="C768" i="1"/>
  <c r="H769" i="1" l="1"/>
  <c r="T769" i="1"/>
  <c r="B769" i="1"/>
  <c r="M769" i="1" s="1"/>
  <c r="V769" i="1" s="1"/>
  <c r="G769" i="1"/>
  <c r="P769" i="1" s="1"/>
  <c r="N769" i="1" l="1"/>
  <c r="O769" i="1" s="1"/>
  <c r="W769" i="1" s="1"/>
  <c r="Q769" i="1"/>
  <c r="R769" i="1"/>
  <c r="X769" i="1" s="1"/>
  <c r="K769" i="1"/>
  <c r="I769" i="1"/>
  <c r="J769" i="1" s="1"/>
  <c r="U769" i="1" s="1"/>
  <c r="L769" i="1"/>
  <c r="D769" i="1"/>
  <c r="F770" i="1"/>
  <c r="C769" i="1"/>
  <c r="E769" i="1"/>
  <c r="H770" i="1" l="1"/>
  <c r="T770" i="1"/>
  <c r="G770" i="1"/>
  <c r="P770" i="1" s="1"/>
  <c r="B770" i="1"/>
  <c r="M770" i="1" s="1"/>
  <c r="V770" i="1" s="1"/>
  <c r="N770" i="1" l="1"/>
  <c r="O770" i="1" s="1"/>
  <c r="W770" i="1" s="1"/>
  <c r="R770" i="1"/>
  <c r="X770" i="1" s="1"/>
  <c r="Q770" i="1"/>
  <c r="K770" i="1"/>
  <c r="I770" i="1"/>
  <c r="J770" i="1" s="1"/>
  <c r="U770" i="1" s="1"/>
  <c r="E770" i="1"/>
  <c r="L770" i="1"/>
  <c r="D770" i="1"/>
  <c r="F771" i="1"/>
  <c r="C770" i="1"/>
  <c r="H771" i="1" l="1"/>
  <c r="T771" i="1"/>
  <c r="B771" i="1"/>
  <c r="M771" i="1" s="1"/>
  <c r="V771" i="1" s="1"/>
  <c r="G771" i="1"/>
  <c r="P771" i="1" s="1"/>
  <c r="N771" i="1" l="1"/>
  <c r="O771" i="1" s="1"/>
  <c r="W771" i="1" s="1"/>
  <c r="R771" i="1"/>
  <c r="X771" i="1" s="1"/>
  <c r="Q771" i="1"/>
  <c r="K771" i="1"/>
  <c r="I771" i="1"/>
  <c r="J771" i="1" s="1"/>
  <c r="U771" i="1" s="1"/>
  <c r="E771" i="1"/>
  <c r="F772" i="1"/>
  <c r="C771" i="1"/>
  <c r="L771" i="1"/>
  <c r="D771" i="1"/>
  <c r="H772" i="1" l="1"/>
  <c r="T772" i="1"/>
  <c r="B772" i="1"/>
  <c r="M772" i="1" s="1"/>
  <c r="V772" i="1" s="1"/>
  <c r="G772" i="1"/>
  <c r="P772" i="1" s="1"/>
  <c r="N772" i="1" l="1"/>
  <c r="O772" i="1" s="1"/>
  <c r="W772" i="1" s="1"/>
  <c r="R772" i="1"/>
  <c r="X772" i="1" s="1"/>
  <c r="Q772" i="1"/>
  <c r="K772" i="1"/>
  <c r="I772" i="1"/>
  <c r="J772" i="1" s="1"/>
  <c r="U772" i="1" s="1"/>
  <c r="E772" i="1"/>
  <c r="L772" i="1"/>
  <c r="D772" i="1"/>
  <c r="F773" i="1"/>
  <c r="C772" i="1"/>
  <c r="H773" i="1" l="1"/>
  <c r="T773" i="1"/>
  <c r="G773" i="1"/>
  <c r="P773" i="1" s="1"/>
  <c r="B773" i="1"/>
  <c r="M773" i="1" s="1"/>
  <c r="V773" i="1" s="1"/>
  <c r="N773" i="1" l="1"/>
  <c r="O773" i="1" s="1"/>
  <c r="W773" i="1" s="1"/>
  <c r="Q773" i="1"/>
  <c r="R773" i="1"/>
  <c r="X773" i="1" s="1"/>
  <c r="K773" i="1"/>
  <c r="I773" i="1"/>
  <c r="J773" i="1" s="1"/>
  <c r="U773" i="1" s="1"/>
  <c r="E773" i="1"/>
  <c r="L773" i="1"/>
  <c r="D773" i="1"/>
  <c r="F774" i="1"/>
  <c r="C773" i="1"/>
  <c r="H774" i="1" l="1"/>
  <c r="T774" i="1"/>
  <c r="B774" i="1"/>
  <c r="M774" i="1" s="1"/>
  <c r="V774" i="1" s="1"/>
  <c r="G774" i="1"/>
  <c r="P774" i="1" s="1"/>
  <c r="N774" i="1" l="1"/>
  <c r="O774" i="1" s="1"/>
  <c r="W774" i="1" s="1"/>
  <c r="R774" i="1"/>
  <c r="X774" i="1" s="1"/>
  <c r="Q774" i="1"/>
  <c r="K774" i="1"/>
  <c r="I774" i="1"/>
  <c r="J774" i="1" s="1"/>
  <c r="U774" i="1" s="1"/>
  <c r="F775" i="1"/>
  <c r="C774" i="1"/>
  <c r="L774" i="1"/>
  <c r="D774" i="1"/>
  <c r="E774" i="1"/>
  <c r="H775" i="1" l="1"/>
  <c r="T775" i="1"/>
  <c r="B775" i="1"/>
  <c r="M775" i="1" s="1"/>
  <c r="V775" i="1" s="1"/>
  <c r="G775" i="1"/>
  <c r="P775" i="1" s="1"/>
  <c r="N775" i="1" l="1"/>
  <c r="O775" i="1" s="1"/>
  <c r="W775" i="1" s="1"/>
  <c r="Q775" i="1"/>
  <c r="R775" i="1"/>
  <c r="X775" i="1" s="1"/>
  <c r="K775" i="1"/>
  <c r="I775" i="1"/>
  <c r="J775" i="1" s="1"/>
  <c r="U775" i="1" s="1"/>
  <c r="E775" i="1"/>
  <c r="L775" i="1"/>
  <c r="D775" i="1"/>
  <c r="F776" i="1"/>
  <c r="C775" i="1"/>
  <c r="H776" i="1" l="1"/>
  <c r="T776" i="1"/>
  <c r="G776" i="1"/>
  <c r="P776" i="1" s="1"/>
  <c r="B776" i="1"/>
  <c r="M776" i="1" s="1"/>
  <c r="V776" i="1" s="1"/>
  <c r="N776" i="1" l="1"/>
  <c r="O776" i="1" s="1"/>
  <c r="W776" i="1" s="1"/>
  <c r="Q776" i="1"/>
  <c r="R776" i="1"/>
  <c r="X776" i="1" s="1"/>
  <c r="K776" i="1"/>
  <c r="I776" i="1"/>
  <c r="J776" i="1" s="1"/>
  <c r="U776" i="1" s="1"/>
  <c r="E776" i="1"/>
  <c r="L776" i="1"/>
  <c r="D776" i="1"/>
  <c r="C776" i="1"/>
  <c r="F777" i="1"/>
  <c r="H777" i="1" l="1"/>
  <c r="T777" i="1"/>
  <c r="B777" i="1"/>
  <c r="M777" i="1" s="1"/>
  <c r="V777" i="1" s="1"/>
  <c r="G777" i="1"/>
  <c r="P777" i="1" s="1"/>
  <c r="N777" i="1" l="1"/>
  <c r="O777" i="1" s="1"/>
  <c r="W777" i="1" s="1"/>
  <c r="Q777" i="1"/>
  <c r="R777" i="1"/>
  <c r="X777" i="1" s="1"/>
  <c r="K777" i="1"/>
  <c r="I777" i="1"/>
  <c r="J777" i="1" s="1"/>
  <c r="U777" i="1" s="1"/>
  <c r="L777" i="1"/>
  <c r="D777" i="1"/>
  <c r="F778" i="1"/>
  <c r="C777" i="1"/>
  <c r="E777" i="1"/>
  <c r="H778" i="1" l="1"/>
  <c r="T778" i="1"/>
  <c r="G778" i="1"/>
  <c r="P778" i="1" s="1"/>
  <c r="B778" i="1"/>
  <c r="M778" i="1" s="1"/>
  <c r="V778" i="1" s="1"/>
  <c r="R778" i="1" l="1"/>
  <c r="X778" i="1" s="1"/>
  <c r="Q778" i="1"/>
  <c r="N778" i="1"/>
  <c r="O778" i="1" s="1"/>
  <c r="W778" i="1" s="1"/>
  <c r="K778" i="1"/>
  <c r="I778" i="1"/>
  <c r="J778" i="1" s="1"/>
  <c r="U778" i="1" s="1"/>
  <c r="E778" i="1"/>
  <c r="L778" i="1"/>
  <c r="D778" i="1"/>
  <c r="F779" i="1"/>
  <c r="C778" i="1"/>
  <c r="H779" i="1" l="1"/>
  <c r="T779" i="1"/>
  <c r="B779" i="1"/>
  <c r="M779" i="1" s="1"/>
  <c r="V779" i="1" s="1"/>
  <c r="G779" i="1"/>
  <c r="P779" i="1" s="1"/>
  <c r="N779" i="1" l="1"/>
  <c r="O779" i="1" s="1"/>
  <c r="W779" i="1" s="1"/>
  <c r="R779" i="1"/>
  <c r="X779" i="1" s="1"/>
  <c r="Q779" i="1"/>
  <c r="K779" i="1"/>
  <c r="I779" i="1"/>
  <c r="J779" i="1" s="1"/>
  <c r="U779" i="1" s="1"/>
  <c r="E779" i="1"/>
  <c r="F780" i="1"/>
  <c r="C779" i="1"/>
  <c r="L779" i="1"/>
  <c r="D779" i="1"/>
  <c r="H780" i="1" l="1"/>
  <c r="T780" i="1"/>
  <c r="B780" i="1"/>
  <c r="M780" i="1" s="1"/>
  <c r="V780" i="1" s="1"/>
  <c r="G780" i="1"/>
  <c r="P780" i="1" s="1"/>
  <c r="N780" i="1" l="1"/>
  <c r="O780" i="1" s="1"/>
  <c r="W780" i="1" s="1"/>
  <c r="R780" i="1"/>
  <c r="X780" i="1" s="1"/>
  <c r="Q780" i="1"/>
  <c r="K780" i="1"/>
  <c r="I780" i="1"/>
  <c r="J780" i="1" s="1"/>
  <c r="U780" i="1" s="1"/>
  <c r="E780" i="1"/>
  <c r="L780" i="1"/>
  <c r="D780" i="1"/>
  <c r="F781" i="1"/>
  <c r="C780" i="1"/>
  <c r="H781" i="1" l="1"/>
  <c r="T781" i="1"/>
  <c r="G781" i="1"/>
  <c r="P781" i="1" s="1"/>
  <c r="B781" i="1"/>
  <c r="M781" i="1" s="1"/>
  <c r="V781" i="1" s="1"/>
  <c r="N781" i="1" l="1"/>
  <c r="O781" i="1" s="1"/>
  <c r="W781" i="1" s="1"/>
  <c r="Q781" i="1"/>
  <c r="R781" i="1"/>
  <c r="X781" i="1" s="1"/>
  <c r="K781" i="1"/>
  <c r="I781" i="1"/>
  <c r="J781" i="1" s="1"/>
  <c r="U781" i="1" s="1"/>
  <c r="L781" i="1"/>
  <c r="E781" i="1"/>
  <c r="D781" i="1"/>
  <c r="C781" i="1"/>
  <c r="F782" i="1"/>
  <c r="H782" i="1" l="1"/>
  <c r="T782" i="1"/>
  <c r="G782" i="1"/>
  <c r="P782" i="1" s="1"/>
  <c r="B782" i="1"/>
  <c r="M782" i="1" s="1"/>
  <c r="V782" i="1" s="1"/>
  <c r="N782" i="1" l="1"/>
  <c r="O782" i="1" s="1"/>
  <c r="W782" i="1" s="1"/>
  <c r="R782" i="1"/>
  <c r="X782" i="1" s="1"/>
  <c r="Q782" i="1"/>
  <c r="K782" i="1"/>
  <c r="I782" i="1"/>
  <c r="J782" i="1" s="1"/>
  <c r="U782" i="1" s="1"/>
  <c r="L782" i="1"/>
  <c r="D782" i="1"/>
  <c r="E782" i="1"/>
  <c r="C782" i="1"/>
  <c r="F783" i="1"/>
  <c r="H783" i="1" l="1"/>
  <c r="T783" i="1"/>
  <c r="B783" i="1"/>
  <c r="M783" i="1" s="1"/>
  <c r="V783" i="1" s="1"/>
  <c r="G783" i="1"/>
  <c r="P783" i="1" s="1"/>
  <c r="N783" i="1" l="1"/>
  <c r="O783" i="1" s="1"/>
  <c r="W783" i="1" s="1"/>
  <c r="Q783" i="1"/>
  <c r="R783" i="1"/>
  <c r="X783" i="1" s="1"/>
  <c r="K783" i="1"/>
  <c r="I783" i="1"/>
  <c r="J783" i="1" s="1"/>
  <c r="U783" i="1" s="1"/>
  <c r="F784" i="1"/>
  <c r="E783" i="1"/>
  <c r="C783" i="1"/>
  <c r="L783" i="1"/>
  <c r="D783" i="1"/>
  <c r="H784" i="1" l="1"/>
  <c r="T784" i="1"/>
  <c r="B784" i="1"/>
  <c r="M784" i="1" s="1"/>
  <c r="V784" i="1" s="1"/>
  <c r="G784" i="1"/>
  <c r="P784" i="1" s="1"/>
  <c r="N784" i="1" l="1"/>
  <c r="O784" i="1" s="1"/>
  <c r="W784" i="1" s="1"/>
  <c r="R784" i="1"/>
  <c r="X784" i="1" s="1"/>
  <c r="Q784" i="1"/>
  <c r="K784" i="1"/>
  <c r="I784" i="1"/>
  <c r="J784" i="1" s="1"/>
  <c r="U784" i="1" s="1"/>
  <c r="E784" i="1"/>
  <c r="L784" i="1"/>
  <c r="D784" i="1"/>
  <c r="C784" i="1"/>
  <c r="F785" i="1"/>
  <c r="H785" i="1" l="1"/>
  <c r="T785" i="1"/>
  <c r="G785" i="1"/>
  <c r="P785" i="1" s="1"/>
  <c r="B785" i="1"/>
  <c r="M785" i="1" s="1"/>
  <c r="V785" i="1" s="1"/>
  <c r="N785" i="1" l="1"/>
  <c r="O785" i="1" s="1"/>
  <c r="W785" i="1" s="1"/>
  <c r="Q785" i="1"/>
  <c r="R785" i="1"/>
  <c r="X785" i="1" s="1"/>
  <c r="K785" i="1"/>
  <c r="I785" i="1"/>
  <c r="J785" i="1" s="1"/>
  <c r="U785" i="1" s="1"/>
  <c r="E785" i="1"/>
  <c r="C785" i="1"/>
  <c r="F786" i="1"/>
  <c r="L785" i="1"/>
  <c r="D785" i="1"/>
  <c r="H786" i="1" l="1"/>
  <c r="T786" i="1"/>
  <c r="B786" i="1"/>
  <c r="M786" i="1" s="1"/>
  <c r="V786" i="1" s="1"/>
  <c r="G786" i="1"/>
  <c r="P786" i="1" s="1"/>
  <c r="N786" i="1" l="1"/>
  <c r="O786" i="1" s="1"/>
  <c r="W786" i="1" s="1"/>
  <c r="R786" i="1"/>
  <c r="X786" i="1" s="1"/>
  <c r="Q786" i="1"/>
  <c r="K786" i="1"/>
  <c r="I786" i="1"/>
  <c r="J786" i="1" s="1"/>
  <c r="U786" i="1" s="1"/>
  <c r="F787" i="1"/>
  <c r="C786" i="1"/>
  <c r="E786" i="1"/>
  <c r="L786" i="1"/>
  <c r="D786" i="1"/>
  <c r="H787" i="1" l="1"/>
  <c r="T787" i="1"/>
  <c r="G787" i="1"/>
  <c r="P787" i="1" s="1"/>
  <c r="B787" i="1"/>
  <c r="M787" i="1" s="1"/>
  <c r="V787" i="1" s="1"/>
  <c r="N787" i="1" l="1"/>
  <c r="O787" i="1" s="1"/>
  <c r="W787" i="1" s="1"/>
  <c r="Q787" i="1"/>
  <c r="R787" i="1"/>
  <c r="X787" i="1" s="1"/>
  <c r="K787" i="1"/>
  <c r="I787" i="1"/>
  <c r="J787" i="1" s="1"/>
  <c r="U787" i="1" s="1"/>
  <c r="E787" i="1"/>
  <c r="F788" i="1"/>
  <c r="C787" i="1"/>
  <c r="L787" i="1"/>
  <c r="D787" i="1"/>
  <c r="H788" i="1" l="1"/>
  <c r="T788" i="1"/>
  <c r="B788" i="1"/>
  <c r="M788" i="1" s="1"/>
  <c r="V788" i="1" s="1"/>
  <c r="G788" i="1"/>
  <c r="P788" i="1" s="1"/>
  <c r="N788" i="1" l="1"/>
  <c r="O788" i="1" s="1"/>
  <c r="W788" i="1" s="1"/>
  <c r="R788" i="1"/>
  <c r="X788" i="1" s="1"/>
  <c r="Q788" i="1"/>
  <c r="K788" i="1"/>
  <c r="I788" i="1"/>
  <c r="J788" i="1" s="1"/>
  <c r="U788" i="1" s="1"/>
  <c r="F789" i="1"/>
  <c r="E788" i="1"/>
  <c r="L788" i="1"/>
  <c r="C788" i="1"/>
  <c r="D788" i="1"/>
  <c r="H789" i="1" l="1"/>
  <c r="T789" i="1"/>
  <c r="G789" i="1"/>
  <c r="P789" i="1" s="1"/>
  <c r="B789" i="1"/>
  <c r="M789" i="1" s="1"/>
  <c r="V789" i="1" s="1"/>
  <c r="N789" i="1" l="1"/>
  <c r="O789" i="1" s="1"/>
  <c r="W789" i="1" s="1"/>
  <c r="Q789" i="1"/>
  <c r="R789" i="1"/>
  <c r="X789" i="1" s="1"/>
  <c r="K789" i="1"/>
  <c r="I789" i="1"/>
  <c r="J789" i="1" s="1"/>
  <c r="U789" i="1" s="1"/>
  <c r="E789" i="1"/>
  <c r="L789" i="1"/>
  <c r="D789" i="1"/>
  <c r="F790" i="1"/>
  <c r="C789" i="1"/>
  <c r="H790" i="1" l="1"/>
  <c r="T790" i="1"/>
  <c r="G790" i="1"/>
  <c r="P790" i="1" s="1"/>
  <c r="B790" i="1"/>
  <c r="M790" i="1" s="1"/>
  <c r="V790" i="1" s="1"/>
  <c r="N790" i="1" l="1"/>
  <c r="O790" i="1" s="1"/>
  <c r="W790" i="1" s="1"/>
  <c r="R790" i="1"/>
  <c r="X790" i="1" s="1"/>
  <c r="Q790" i="1"/>
  <c r="K790" i="1"/>
  <c r="I790" i="1"/>
  <c r="J790" i="1" s="1"/>
  <c r="U790" i="1" s="1"/>
  <c r="L790" i="1"/>
  <c r="D790" i="1"/>
  <c r="E790" i="1"/>
  <c r="C790" i="1"/>
  <c r="F791" i="1"/>
  <c r="H791" i="1" l="1"/>
  <c r="T791" i="1"/>
  <c r="B791" i="1"/>
  <c r="M791" i="1" s="1"/>
  <c r="V791" i="1" s="1"/>
  <c r="G791" i="1"/>
  <c r="P791" i="1" s="1"/>
  <c r="N791" i="1" l="1"/>
  <c r="O791" i="1" s="1"/>
  <c r="W791" i="1" s="1"/>
  <c r="Q791" i="1"/>
  <c r="R791" i="1"/>
  <c r="X791" i="1" s="1"/>
  <c r="K791" i="1"/>
  <c r="I791" i="1"/>
  <c r="J791" i="1" s="1"/>
  <c r="U791" i="1" s="1"/>
  <c r="F792" i="1"/>
  <c r="C791" i="1"/>
  <c r="L791" i="1"/>
  <c r="D791" i="1"/>
  <c r="E791" i="1"/>
  <c r="H792" i="1" l="1"/>
  <c r="T792" i="1"/>
  <c r="B792" i="1"/>
  <c r="M792" i="1" s="1"/>
  <c r="V792" i="1" s="1"/>
  <c r="G792" i="1"/>
  <c r="P792" i="1" s="1"/>
  <c r="N792" i="1" l="1"/>
  <c r="O792" i="1" s="1"/>
  <c r="W792" i="1" s="1"/>
  <c r="R792" i="1"/>
  <c r="X792" i="1" s="1"/>
  <c r="Q792" i="1"/>
  <c r="K792" i="1"/>
  <c r="I792" i="1"/>
  <c r="J792" i="1" s="1"/>
  <c r="U792" i="1" s="1"/>
  <c r="E792" i="1"/>
  <c r="L792" i="1"/>
  <c r="D792" i="1"/>
  <c r="F793" i="1"/>
  <c r="C792" i="1"/>
  <c r="H793" i="1" l="1"/>
  <c r="T793" i="1"/>
  <c r="G793" i="1"/>
  <c r="P793" i="1" s="1"/>
  <c r="B793" i="1"/>
  <c r="M793" i="1" s="1"/>
  <c r="V793" i="1" s="1"/>
  <c r="N793" i="1" l="1"/>
  <c r="O793" i="1" s="1"/>
  <c r="W793" i="1" s="1"/>
  <c r="Q793" i="1"/>
  <c r="R793" i="1"/>
  <c r="X793" i="1" s="1"/>
  <c r="K793" i="1"/>
  <c r="I793" i="1"/>
  <c r="J793" i="1" s="1"/>
  <c r="U793" i="1" s="1"/>
  <c r="E793" i="1"/>
  <c r="L793" i="1"/>
  <c r="D793" i="1"/>
  <c r="C793" i="1"/>
  <c r="F794" i="1"/>
  <c r="H794" i="1" l="1"/>
  <c r="T794" i="1"/>
  <c r="B794" i="1"/>
  <c r="M794" i="1" s="1"/>
  <c r="V794" i="1" s="1"/>
  <c r="G794" i="1"/>
  <c r="P794" i="1" s="1"/>
  <c r="N794" i="1" l="1"/>
  <c r="O794" i="1" s="1"/>
  <c r="W794" i="1" s="1"/>
  <c r="R794" i="1"/>
  <c r="X794" i="1" s="1"/>
  <c r="Q794" i="1"/>
  <c r="K794" i="1"/>
  <c r="I794" i="1"/>
  <c r="J794" i="1" s="1"/>
  <c r="U794" i="1" s="1"/>
  <c r="L794" i="1"/>
  <c r="D794" i="1"/>
  <c r="F795" i="1"/>
  <c r="C794" i="1"/>
  <c r="E794" i="1"/>
  <c r="H795" i="1" l="1"/>
  <c r="T795" i="1"/>
  <c r="G795" i="1"/>
  <c r="P795" i="1" s="1"/>
  <c r="B795" i="1"/>
  <c r="M795" i="1" s="1"/>
  <c r="V795" i="1" s="1"/>
  <c r="N795" i="1" l="1"/>
  <c r="O795" i="1" s="1"/>
  <c r="W795" i="1" s="1"/>
  <c r="R795" i="1"/>
  <c r="X795" i="1" s="1"/>
  <c r="Q795" i="1"/>
  <c r="K795" i="1"/>
  <c r="I795" i="1"/>
  <c r="J795" i="1" s="1"/>
  <c r="U795" i="1" s="1"/>
  <c r="E795" i="1"/>
  <c r="F796" i="1"/>
  <c r="C795" i="1"/>
  <c r="L795" i="1"/>
  <c r="D795" i="1"/>
  <c r="H796" i="1" l="1"/>
  <c r="T796" i="1"/>
  <c r="B796" i="1"/>
  <c r="M796" i="1" s="1"/>
  <c r="V796" i="1" s="1"/>
  <c r="G796" i="1"/>
  <c r="P796" i="1" s="1"/>
  <c r="N796" i="1" l="1"/>
  <c r="O796" i="1" s="1"/>
  <c r="W796" i="1" s="1"/>
  <c r="R796" i="1"/>
  <c r="X796" i="1" s="1"/>
  <c r="Q796" i="1"/>
  <c r="K796" i="1"/>
  <c r="I796" i="1"/>
  <c r="J796" i="1" s="1"/>
  <c r="U796" i="1" s="1"/>
  <c r="E796" i="1"/>
  <c r="F797" i="1"/>
  <c r="L796" i="1"/>
  <c r="D796" i="1"/>
  <c r="C796" i="1"/>
  <c r="H797" i="1" l="1"/>
  <c r="T797" i="1"/>
  <c r="G797" i="1"/>
  <c r="P797" i="1" s="1"/>
  <c r="B797" i="1"/>
  <c r="M797" i="1" s="1"/>
  <c r="V797" i="1" s="1"/>
  <c r="N797" i="1" l="1"/>
  <c r="O797" i="1" s="1"/>
  <c r="W797" i="1" s="1"/>
  <c r="Q797" i="1"/>
  <c r="R797" i="1"/>
  <c r="X797" i="1" s="1"/>
  <c r="K797" i="1"/>
  <c r="I797" i="1"/>
  <c r="J797" i="1" s="1"/>
  <c r="U797" i="1" s="1"/>
  <c r="E797" i="1"/>
  <c r="L797" i="1"/>
  <c r="D797" i="1"/>
  <c r="F798" i="1"/>
  <c r="C797" i="1"/>
  <c r="H798" i="1" l="1"/>
  <c r="T798" i="1"/>
  <c r="G798" i="1"/>
  <c r="P798" i="1" s="1"/>
  <c r="B798" i="1"/>
  <c r="M798" i="1" s="1"/>
  <c r="V798" i="1" s="1"/>
  <c r="N798" i="1" l="1"/>
  <c r="O798" i="1" s="1"/>
  <c r="W798" i="1" s="1"/>
  <c r="R798" i="1"/>
  <c r="X798" i="1" s="1"/>
  <c r="Q798" i="1"/>
  <c r="K798" i="1"/>
  <c r="I798" i="1"/>
  <c r="J798" i="1" s="1"/>
  <c r="U798" i="1" s="1"/>
  <c r="D798" i="1"/>
  <c r="L798" i="1"/>
  <c r="C798" i="1"/>
  <c r="F799" i="1"/>
  <c r="E798" i="1"/>
  <c r="H799" i="1" l="1"/>
  <c r="T799" i="1"/>
  <c r="B799" i="1"/>
  <c r="M799" i="1" s="1"/>
  <c r="V799" i="1" s="1"/>
  <c r="G799" i="1"/>
  <c r="P799" i="1" s="1"/>
  <c r="Q799" i="1" l="1"/>
  <c r="N799" i="1"/>
  <c r="O799" i="1" s="1"/>
  <c r="W799" i="1" s="1"/>
  <c r="R799" i="1"/>
  <c r="X799" i="1" s="1"/>
  <c r="K799" i="1"/>
  <c r="I799" i="1"/>
  <c r="J799" i="1" s="1"/>
  <c r="U799" i="1" s="1"/>
  <c r="L799" i="1"/>
  <c r="D799" i="1"/>
  <c r="F800" i="1"/>
  <c r="E799" i="1"/>
  <c r="C799" i="1"/>
  <c r="H800" i="1" l="1"/>
  <c r="T800" i="1"/>
  <c r="G800" i="1"/>
  <c r="P800" i="1" s="1"/>
  <c r="B800" i="1"/>
  <c r="M800" i="1" s="1"/>
  <c r="V800" i="1" s="1"/>
  <c r="N800" i="1" l="1"/>
  <c r="O800" i="1" s="1"/>
  <c r="W800" i="1" s="1"/>
  <c r="R800" i="1"/>
  <c r="X800" i="1" s="1"/>
  <c r="Q800" i="1"/>
  <c r="K800" i="1"/>
  <c r="I800" i="1"/>
  <c r="J800" i="1" s="1"/>
  <c r="U800" i="1" s="1"/>
  <c r="E800" i="1"/>
  <c r="L800" i="1"/>
  <c r="D800" i="1"/>
  <c r="F801" i="1"/>
  <c r="C800" i="1"/>
  <c r="H801" i="1" l="1"/>
  <c r="T801" i="1"/>
  <c r="B801" i="1"/>
  <c r="M801" i="1" s="1"/>
  <c r="V801" i="1" s="1"/>
  <c r="G801" i="1"/>
  <c r="P801" i="1" s="1"/>
  <c r="N801" i="1" l="1"/>
  <c r="O801" i="1" s="1"/>
  <c r="W801" i="1" s="1"/>
  <c r="Q801" i="1"/>
  <c r="R801" i="1"/>
  <c r="X801" i="1" s="1"/>
  <c r="K801" i="1"/>
  <c r="I801" i="1"/>
  <c r="J801" i="1" s="1"/>
  <c r="U801" i="1" s="1"/>
  <c r="E801" i="1"/>
  <c r="F802" i="1"/>
  <c r="C801" i="1"/>
  <c r="L801" i="1"/>
  <c r="D801" i="1"/>
  <c r="H802" i="1" l="1"/>
  <c r="T802" i="1"/>
  <c r="B802" i="1"/>
  <c r="M802" i="1" s="1"/>
  <c r="V802" i="1" s="1"/>
  <c r="G802" i="1"/>
  <c r="P802" i="1" s="1"/>
  <c r="N802" i="1" l="1"/>
  <c r="O802" i="1" s="1"/>
  <c r="W802" i="1" s="1"/>
  <c r="R802" i="1"/>
  <c r="X802" i="1" s="1"/>
  <c r="Q802" i="1"/>
  <c r="K802" i="1"/>
  <c r="I802" i="1"/>
  <c r="J802" i="1" s="1"/>
  <c r="U802" i="1" s="1"/>
  <c r="E802" i="1"/>
  <c r="L802" i="1"/>
  <c r="D802" i="1"/>
  <c r="F803" i="1"/>
  <c r="C802" i="1"/>
  <c r="H803" i="1" l="1"/>
  <c r="T803" i="1"/>
  <c r="G803" i="1"/>
  <c r="P803" i="1" s="1"/>
  <c r="B803" i="1"/>
  <c r="M803" i="1" s="1"/>
  <c r="V803" i="1" s="1"/>
  <c r="N803" i="1" l="1"/>
  <c r="O803" i="1" s="1"/>
  <c r="W803" i="1" s="1"/>
  <c r="R803" i="1"/>
  <c r="X803" i="1" s="1"/>
  <c r="Q803" i="1"/>
  <c r="K803" i="1"/>
  <c r="I803" i="1"/>
  <c r="J803" i="1" s="1"/>
  <c r="U803" i="1" s="1"/>
  <c r="E803" i="1"/>
  <c r="L803" i="1"/>
  <c r="D803" i="1"/>
  <c r="F804" i="1"/>
  <c r="C803" i="1"/>
  <c r="H804" i="1" l="1"/>
  <c r="T804" i="1"/>
  <c r="B804" i="1"/>
  <c r="M804" i="1" s="1"/>
  <c r="V804" i="1" s="1"/>
  <c r="G804" i="1"/>
  <c r="P804" i="1" s="1"/>
  <c r="N804" i="1" l="1"/>
  <c r="O804" i="1" s="1"/>
  <c r="W804" i="1" s="1"/>
  <c r="R804" i="1"/>
  <c r="X804" i="1" s="1"/>
  <c r="Q804" i="1"/>
  <c r="K804" i="1"/>
  <c r="I804" i="1"/>
  <c r="J804" i="1" s="1"/>
  <c r="U804" i="1" s="1"/>
  <c r="F805" i="1"/>
  <c r="C804" i="1"/>
  <c r="L804" i="1"/>
  <c r="D804" i="1"/>
  <c r="E804" i="1"/>
  <c r="H805" i="1" l="1"/>
  <c r="T805" i="1"/>
  <c r="B805" i="1"/>
  <c r="M805" i="1" s="1"/>
  <c r="V805" i="1" s="1"/>
  <c r="G805" i="1"/>
  <c r="P805" i="1" s="1"/>
  <c r="N805" i="1" l="1"/>
  <c r="O805" i="1" s="1"/>
  <c r="W805" i="1" s="1"/>
  <c r="Q805" i="1"/>
  <c r="R805" i="1"/>
  <c r="X805" i="1" s="1"/>
  <c r="K805" i="1"/>
  <c r="I805" i="1"/>
  <c r="J805" i="1" s="1"/>
  <c r="U805" i="1" s="1"/>
  <c r="E805" i="1"/>
  <c r="L805" i="1"/>
  <c r="D805" i="1"/>
  <c r="F806" i="1"/>
  <c r="C805" i="1"/>
  <c r="H806" i="1" l="1"/>
  <c r="T806" i="1"/>
  <c r="G806" i="1"/>
  <c r="P806" i="1" s="1"/>
  <c r="B806" i="1"/>
  <c r="M806" i="1" s="1"/>
  <c r="V806" i="1" s="1"/>
  <c r="N806" i="1" l="1"/>
  <c r="O806" i="1" s="1"/>
  <c r="W806" i="1" s="1"/>
  <c r="R806" i="1"/>
  <c r="X806" i="1" s="1"/>
  <c r="Q806" i="1"/>
  <c r="K806" i="1"/>
  <c r="I806" i="1"/>
  <c r="J806" i="1" s="1"/>
  <c r="U806" i="1" s="1"/>
  <c r="E806" i="1"/>
  <c r="L806" i="1"/>
  <c r="D806" i="1"/>
  <c r="F807" i="1"/>
  <c r="C806" i="1"/>
  <c r="H807" i="1" l="1"/>
  <c r="T807" i="1"/>
  <c r="B807" i="1"/>
  <c r="M807" i="1" s="1"/>
  <c r="V807" i="1" s="1"/>
  <c r="G807" i="1"/>
  <c r="P807" i="1" s="1"/>
  <c r="N807" i="1" l="1"/>
  <c r="O807" i="1" s="1"/>
  <c r="W807" i="1" s="1"/>
  <c r="Q807" i="1"/>
  <c r="R807" i="1"/>
  <c r="X807" i="1" s="1"/>
  <c r="K807" i="1"/>
  <c r="I807" i="1"/>
  <c r="J807" i="1" s="1"/>
  <c r="U807" i="1" s="1"/>
  <c r="L807" i="1"/>
  <c r="D807" i="1"/>
  <c r="F808" i="1"/>
  <c r="C807" i="1"/>
  <c r="E807" i="1"/>
  <c r="H808" i="1" l="1"/>
  <c r="T808" i="1"/>
  <c r="G808" i="1"/>
  <c r="P808" i="1" s="1"/>
  <c r="B808" i="1"/>
  <c r="M808" i="1" s="1"/>
  <c r="V808" i="1" s="1"/>
  <c r="N808" i="1" l="1"/>
  <c r="O808" i="1" s="1"/>
  <c r="W808" i="1" s="1"/>
  <c r="R808" i="1"/>
  <c r="X808" i="1" s="1"/>
  <c r="Q808" i="1"/>
  <c r="K808" i="1"/>
  <c r="I808" i="1"/>
  <c r="J808" i="1" s="1"/>
  <c r="U808" i="1" s="1"/>
  <c r="E808" i="1"/>
  <c r="L808" i="1"/>
  <c r="D808" i="1"/>
  <c r="F809" i="1"/>
  <c r="C808" i="1"/>
  <c r="H809" i="1" l="1"/>
  <c r="T809" i="1"/>
  <c r="B809" i="1"/>
  <c r="M809" i="1" s="1"/>
  <c r="V809" i="1" s="1"/>
  <c r="G809" i="1"/>
  <c r="P809" i="1" s="1"/>
  <c r="N809" i="1" l="1"/>
  <c r="O809" i="1" s="1"/>
  <c r="W809" i="1" s="1"/>
  <c r="Q809" i="1"/>
  <c r="R809" i="1"/>
  <c r="X809" i="1" s="1"/>
  <c r="K809" i="1"/>
  <c r="I809" i="1"/>
  <c r="J809" i="1" s="1"/>
  <c r="U809" i="1" s="1"/>
  <c r="E809" i="1"/>
  <c r="F810" i="1"/>
  <c r="C809" i="1"/>
  <c r="L809" i="1"/>
  <c r="D809" i="1"/>
  <c r="H810" i="1" l="1"/>
  <c r="T810" i="1"/>
  <c r="B810" i="1"/>
  <c r="M810" i="1" s="1"/>
  <c r="V810" i="1" s="1"/>
  <c r="G810" i="1"/>
  <c r="P810" i="1" s="1"/>
  <c r="R810" i="1" l="1"/>
  <c r="X810" i="1" s="1"/>
  <c r="N810" i="1"/>
  <c r="O810" i="1" s="1"/>
  <c r="W810" i="1" s="1"/>
  <c r="Q810" i="1"/>
  <c r="K810" i="1"/>
  <c r="I810" i="1"/>
  <c r="J810" i="1" s="1"/>
  <c r="U810" i="1" s="1"/>
  <c r="E810" i="1"/>
  <c r="L810" i="1"/>
  <c r="D810" i="1"/>
  <c r="F811" i="1"/>
  <c r="C810" i="1"/>
  <c r="H811" i="1" l="1"/>
  <c r="T811" i="1"/>
  <c r="G811" i="1"/>
  <c r="P811" i="1" s="1"/>
  <c r="B811" i="1"/>
  <c r="M811" i="1" s="1"/>
  <c r="V811" i="1" s="1"/>
  <c r="N811" i="1" l="1"/>
  <c r="O811" i="1" s="1"/>
  <c r="W811" i="1" s="1"/>
  <c r="Q811" i="1"/>
  <c r="R811" i="1"/>
  <c r="X811" i="1" s="1"/>
  <c r="K811" i="1"/>
  <c r="I811" i="1"/>
  <c r="J811" i="1" s="1"/>
  <c r="U811" i="1" s="1"/>
  <c r="E811" i="1"/>
  <c r="L811" i="1"/>
  <c r="D811" i="1"/>
  <c r="F812" i="1"/>
  <c r="C811" i="1"/>
  <c r="H812" i="1" l="1"/>
  <c r="T812" i="1"/>
  <c r="B812" i="1"/>
  <c r="M812" i="1" s="1"/>
  <c r="V812" i="1" s="1"/>
  <c r="G812" i="1"/>
  <c r="P812" i="1" s="1"/>
  <c r="N812" i="1" l="1"/>
  <c r="O812" i="1" s="1"/>
  <c r="W812" i="1" s="1"/>
  <c r="R812" i="1"/>
  <c r="X812" i="1" s="1"/>
  <c r="Q812" i="1"/>
  <c r="K812" i="1"/>
  <c r="I812" i="1"/>
  <c r="J812" i="1" s="1"/>
  <c r="U812" i="1" s="1"/>
  <c r="F813" i="1"/>
  <c r="C812" i="1"/>
  <c r="L812" i="1"/>
  <c r="D812" i="1"/>
  <c r="E812" i="1"/>
  <c r="H813" i="1" l="1"/>
  <c r="T813" i="1"/>
  <c r="B813" i="1"/>
  <c r="M813" i="1" s="1"/>
  <c r="V813" i="1" s="1"/>
  <c r="G813" i="1"/>
  <c r="P813" i="1" s="1"/>
  <c r="N813" i="1" l="1"/>
  <c r="O813" i="1" s="1"/>
  <c r="W813" i="1" s="1"/>
  <c r="Q813" i="1"/>
  <c r="R813" i="1"/>
  <c r="X813" i="1" s="1"/>
  <c r="K813" i="1"/>
  <c r="I813" i="1"/>
  <c r="J813" i="1" s="1"/>
  <c r="U813" i="1" s="1"/>
  <c r="E813" i="1"/>
  <c r="L813" i="1"/>
  <c r="D813" i="1"/>
  <c r="F814" i="1"/>
  <c r="C813" i="1"/>
  <c r="H814" i="1" l="1"/>
  <c r="T814" i="1"/>
  <c r="G814" i="1"/>
  <c r="P814" i="1" s="1"/>
  <c r="B814" i="1"/>
  <c r="M814" i="1" s="1"/>
  <c r="V814" i="1" s="1"/>
  <c r="N814" i="1" l="1"/>
  <c r="O814" i="1" s="1"/>
  <c r="W814" i="1" s="1"/>
  <c r="R814" i="1"/>
  <c r="X814" i="1" s="1"/>
  <c r="Q814" i="1"/>
  <c r="K814" i="1"/>
  <c r="I814" i="1"/>
  <c r="J814" i="1" s="1"/>
  <c r="U814" i="1" s="1"/>
  <c r="E814" i="1"/>
  <c r="L814" i="1"/>
  <c r="D814" i="1"/>
  <c r="F815" i="1"/>
  <c r="C814" i="1"/>
  <c r="H815" i="1" l="1"/>
  <c r="T815" i="1"/>
  <c r="B815" i="1"/>
  <c r="M815" i="1" s="1"/>
  <c r="V815" i="1" s="1"/>
  <c r="G815" i="1"/>
  <c r="P815" i="1" s="1"/>
  <c r="N815" i="1" l="1"/>
  <c r="O815" i="1" s="1"/>
  <c r="W815" i="1" s="1"/>
  <c r="Q815" i="1"/>
  <c r="R815" i="1"/>
  <c r="X815" i="1" s="1"/>
  <c r="K815" i="1"/>
  <c r="I815" i="1"/>
  <c r="J815" i="1" s="1"/>
  <c r="U815" i="1" s="1"/>
  <c r="L815" i="1"/>
  <c r="D815" i="1"/>
  <c r="F816" i="1"/>
  <c r="C815" i="1"/>
  <c r="E815" i="1"/>
  <c r="H816" i="1" l="1"/>
  <c r="T816" i="1"/>
  <c r="G816" i="1"/>
  <c r="P816" i="1" s="1"/>
  <c r="B816" i="1"/>
  <c r="M816" i="1" s="1"/>
  <c r="V816" i="1" s="1"/>
  <c r="N816" i="1" l="1"/>
  <c r="O816" i="1" s="1"/>
  <c r="W816" i="1" s="1"/>
  <c r="R816" i="1"/>
  <c r="X816" i="1" s="1"/>
  <c r="Q816" i="1"/>
  <c r="K816" i="1"/>
  <c r="I816" i="1"/>
  <c r="J816" i="1" s="1"/>
  <c r="U816" i="1" s="1"/>
  <c r="E816" i="1"/>
  <c r="L816" i="1"/>
  <c r="D816" i="1"/>
  <c r="F817" i="1"/>
  <c r="C816" i="1"/>
  <c r="H817" i="1" l="1"/>
  <c r="T817" i="1"/>
  <c r="B817" i="1"/>
  <c r="M817" i="1" s="1"/>
  <c r="V817" i="1" s="1"/>
  <c r="G817" i="1"/>
  <c r="P817" i="1" s="1"/>
  <c r="N817" i="1" l="1"/>
  <c r="O817" i="1" s="1"/>
  <c r="W817" i="1" s="1"/>
  <c r="Q817" i="1"/>
  <c r="R817" i="1"/>
  <c r="X817" i="1" s="1"/>
  <c r="K817" i="1"/>
  <c r="I817" i="1"/>
  <c r="J817" i="1" s="1"/>
  <c r="U817" i="1" s="1"/>
  <c r="E817" i="1"/>
  <c r="F818" i="1"/>
  <c r="C817" i="1"/>
  <c r="L817" i="1"/>
  <c r="D817" i="1"/>
  <c r="H818" i="1" l="1"/>
  <c r="T818" i="1"/>
  <c r="B818" i="1"/>
  <c r="M818" i="1" s="1"/>
  <c r="V818" i="1" s="1"/>
  <c r="G818" i="1"/>
  <c r="P818" i="1" s="1"/>
  <c r="N818" i="1" l="1"/>
  <c r="O818" i="1" s="1"/>
  <c r="W818" i="1" s="1"/>
  <c r="R818" i="1"/>
  <c r="X818" i="1" s="1"/>
  <c r="Q818" i="1"/>
  <c r="K818" i="1"/>
  <c r="I818" i="1"/>
  <c r="J818" i="1" s="1"/>
  <c r="U818" i="1" s="1"/>
  <c r="E818" i="1"/>
  <c r="L818" i="1"/>
  <c r="D818" i="1"/>
  <c r="F819" i="1"/>
  <c r="C818" i="1"/>
  <c r="H819" i="1" l="1"/>
  <c r="T819" i="1"/>
  <c r="G819" i="1"/>
  <c r="P819" i="1" s="1"/>
  <c r="B819" i="1"/>
  <c r="M819" i="1" s="1"/>
  <c r="V819" i="1" s="1"/>
  <c r="N819" i="1" l="1"/>
  <c r="O819" i="1" s="1"/>
  <c r="W819" i="1" s="1"/>
  <c r="R819" i="1"/>
  <c r="X819" i="1" s="1"/>
  <c r="Q819" i="1"/>
  <c r="K819" i="1"/>
  <c r="I819" i="1"/>
  <c r="J819" i="1" s="1"/>
  <c r="U819" i="1" s="1"/>
  <c r="E819" i="1"/>
  <c r="L819" i="1"/>
  <c r="D819" i="1"/>
  <c r="F820" i="1"/>
  <c r="C819" i="1"/>
  <c r="H820" i="1" l="1"/>
  <c r="T820" i="1"/>
  <c r="B820" i="1"/>
  <c r="M820" i="1" s="1"/>
  <c r="V820" i="1" s="1"/>
  <c r="G820" i="1"/>
  <c r="P820" i="1" s="1"/>
  <c r="N820" i="1" l="1"/>
  <c r="O820" i="1" s="1"/>
  <c r="W820" i="1" s="1"/>
  <c r="R820" i="1"/>
  <c r="X820" i="1" s="1"/>
  <c r="Q820" i="1"/>
  <c r="K820" i="1"/>
  <c r="I820" i="1"/>
  <c r="J820" i="1" s="1"/>
  <c r="U820" i="1" s="1"/>
  <c r="F821" i="1"/>
  <c r="C820" i="1"/>
  <c r="L820" i="1"/>
  <c r="D820" i="1"/>
  <c r="E820" i="1"/>
  <c r="H821" i="1" l="1"/>
  <c r="T821" i="1"/>
  <c r="B821" i="1"/>
  <c r="M821" i="1" s="1"/>
  <c r="V821" i="1" s="1"/>
  <c r="G821" i="1"/>
  <c r="P821" i="1" s="1"/>
  <c r="Q821" i="1" l="1"/>
  <c r="R821" i="1"/>
  <c r="X821" i="1" s="1"/>
  <c r="N821" i="1"/>
  <c r="O821" i="1" s="1"/>
  <c r="W821" i="1" s="1"/>
  <c r="K821" i="1"/>
  <c r="I821" i="1"/>
  <c r="J821" i="1" s="1"/>
  <c r="U821" i="1" s="1"/>
  <c r="E821" i="1"/>
  <c r="L821" i="1"/>
  <c r="D821" i="1"/>
  <c r="F822" i="1"/>
  <c r="C821" i="1"/>
  <c r="H822" i="1" l="1"/>
  <c r="T822" i="1"/>
  <c r="G822" i="1"/>
  <c r="P822" i="1" s="1"/>
  <c r="B822" i="1"/>
  <c r="M822" i="1" s="1"/>
  <c r="V822" i="1" s="1"/>
  <c r="N822" i="1" l="1"/>
  <c r="O822" i="1" s="1"/>
  <c r="W822" i="1" s="1"/>
  <c r="R822" i="1"/>
  <c r="X822" i="1" s="1"/>
  <c r="Q822" i="1"/>
  <c r="K822" i="1"/>
  <c r="I822" i="1"/>
  <c r="J822" i="1" s="1"/>
  <c r="U822" i="1" s="1"/>
  <c r="E822" i="1"/>
  <c r="L822" i="1"/>
  <c r="D822" i="1"/>
  <c r="F823" i="1"/>
  <c r="C822" i="1"/>
  <c r="H823" i="1" l="1"/>
  <c r="T823" i="1"/>
  <c r="B823" i="1"/>
  <c r="M823" i="1" s="1"/>
  <c r="V823" i="1" s="1"/>
  <c r="G823" i="1"/>
  <c r="P823" i="1" s="1"/>
  <c r="N823" i="1" l="1"/>
  <c r="O823" i="1" s="1"/>
  <c r="W823" i="1" s="1"/>
  <c r="Q823" i="1"/>
  <c r="R823" i="1"/>
  <c r="X823" i="1" s="1"/>
  <c r="K823" i="1"/>
  <c r="I823" i="1"/>
  <c r="J823" i="1" s="1"/>
  <c r="U823" i="1" s="1"/>
  <c r="L823" i="1"/>
  <c r="D823" i="1"/>
  <c r="F824" i="1"/>
  <c r="C823" i="1"/>
  <c r="E823" i="1"/>
  <c r="H824" i="1" l="1"/>
  <c r="T824" i="1"/>
  <c r="G824" i="1"/>
  <c r="P824" i="1" s="1"/>
  <c r="B824" i="1"/>
  <c r="M824" i="1" s="1"/>
  <c r="V824" i="1" s="1"/>
  <c r="N824" i="1" l="1"/>
  <c r="O824" i="1" s="1"/>
  <c r="W824" i="1" s="1"/>
  <c r="R824" i="1"/>
  <c r="X824" i="1" s="1"/>
  <c r="Q824" i="1"/>
  <c r="K824" i="1"/>
  <c r="I824" i="1"/>
  <c r="J824" i="1" s="1"/>
  <c r="U824" i="1" s="1"/>
  <c r="E824" i="1"/>
  <c r="L824" i="1"/>
  <c r="D824" i="1"/>
  <c r="F825" i="1"/>
  <c r="C824" i="1"/>
  <c r="H825" i="1" l="1"/>
  <c r="T825" i="1"/>
  <c r="B825" i="1"/>
  <c r="M825" i="1" s="1"/>
  <c r="V825" i="1" s="1"/>
  <c r="G825" i="1"/>
  <c r="P825" i="1" s="1"/>
  <c r="N825" i="1" l="1"/>
  <c r="O825" i="1" s="1"/>
  <c r="W825" i="1" s="1"/>
  <c r="Q825" i="1"/>
  <c r="R825" i="1"/>
  <c r="X825" i="1" s="1"/>
  <c r="K825" i="1"/>
  <c r="I825" i="1"/>
  <c r="J825" i="1" s="1"/>
  <c r="U825" i="1" s="1"/>
  <c r="E825" i="1"/>
  <c r="F826" i="1"/>
  <c r="C825" i="1"/>
  <c r="L825" i="1"/>
  <c r="D825" i="1"/>
  <c r="H826" i="1" l="1"/>
  <c r="T826" i="1"/>
  <c r="B826" i="1"/>
  <c r="M826" i="1" s="1"/>
  <c r="V826" i="1" s="1"/>
  <c r="G826" i="1"/>
  <c r="P826" i="1" s="1"/>
  <c r="N826" i="1" l="1"/>
  <c r="O826" i="1" s="1"/>
  <c r="W826" i="1" s="1"/>
  <c r="R826" i="1"/>
  <c r="X826" i="1" s="1"/>
  <c r="Q826" i="1"/>
  <c r="K826" i="1"/>
  <c r="I826" i="1"/>
  <c r="J826" i="1" s="1"/>
  <c r="U826" i="1" s="1"/>
  <c r="E826" i="1"/>
  <c r="L826" i="1"/>
  <c r="D826" i="1"/>
  <c r="F827" i="1"/>
  <c r="C826" i="1"/>
  <c r="H827" i="1" l="1"/>
  <c r="T827" i="1"/>
  <c r="G827" i="1"/>
  <c r="P827" i="1" s="1"/>
  <c r="B827" i="1"/>
  <c r="M827" i="1" s="1"/>
  <c r="V827" i="1" s="1"/>
  <c r="N827" i="1" l="1"/>
  <c r="O827" i="1" s="1"/>
  <c r="W827" i="1" s="1"/>
  <c r="Q827" i="1"/>
  <c r="R827" i="1"/>
  <c r="X827" i="1" s="1"/>
  <c r="K827" i="1"/>
  <c r="I827" i="1"/>
  <c r="J827" i="1" s="1"/>
  <c r="U827" i="1" s="1"/>
  <c r="E827" i="1"/>
  <c r="L827" i="1"/>
  <c r="D827" i="1"/>
  <c r="F828" i="1"/>
  <c r="C827" i="1"/>
  <c r="H828" i="1" l="1"/>
  <c r="T828" i="1"/>
  <c r="B828" i="1"/>
  <c r="M828" i="1" s="1"/>
  <c r="V828" i="1" s="1"/>
  <c r="G828" i="1"/>
  <c r="P828" i="1" s="1"/>
  <c r="N828" i="1" l="1"/>
  <c r="O828" i="1" s="1"/>
  <c r="W828" i="1" s="1"/>
  <c r="R828" i="1"/>
  <c r="X828" i="1" s="1"/>
  <c r="Q828" i="1"/>
  <c r="K828" i="1"/>
  <c r="I828" i="1"/>
  <c r="J828" i="1" s="1"/>
  <c r="U828" i="1" s="1"/>
  <c r="F829" i="1"/>
  <c r="C828" i="1"/>
  <c r="L828" i="1"/>
  <c r="D828" i="1"/>
  <c r="E828" i="1"/>
  <c r="H829" i="1" l="1"/>
  <c r="T829" i="1"/>
  <c r="B829" i="1"/>
  <c r="M829" i="1" s="1"/>
  <c r="V829" i="1" s="1"/>
  <c r="G829" i="1"/>
  <c r="P829" i="1" s="1"/>
  <c r="N829" i="1" l="1"/>
  <c r="O829" i="1" s="1"/>
  <c r="W829" i="1" s="1"/>
  <c r="Q829" i="1"/>
  <c r="R829" i="1"/>
  <c r="X829" i="1" s="1"/>
  <c r="K829" i="1"/>
  <c r="I829" i="1"/>
  <c r="J829" i="1" s="1"/>
  <c r="U829" i="1" s="1"/>
  <c r="E829" i="1"/>
  <c r="L829" i="1"/>
  <c r="D829" i="1"/>
  <c r="F830" i="1"/>
  <c r="C829" i="1"/>
  <c r="H830" i="1" l="1"/>
  <c r="T830" i="1"/>
  <c r="G830" i="1"/>
  <c r="P830" i="1" s="1"/>
  <c r="B830" i="1"/>
  <c r="M830" i="1" s="1"/>
  <c r="V830" i="1" s="1"/>
  <c r="N830" i="1" l="1"/>
  <c r="O830" i="1" s="1"/>
  <c r="W830" i="1" s="1"/>
  <c r="R830" i="1"/>
  <c r="X830" i="1" s="1"/>
  <c r="Q830" i="1"/>
  <c r="K830" i="1"/>
  <c r="I830" i="1"/>
  <c r="J830" i="1" s="1"/>
  <c r="U830" i="1" s="1"/>
  <c r="E830" i="1"/>
  <c r="L830" i="1"/>
  <c r="D830" i="1"/>
  <c r="C830" i="1"/>
  <c r="F831" i="1"/>
  <c r="H831" i="1" l="1"/>
  <c r="T831" i="1"/>
  <c r="B831" i="1"/>
  <c r="M831" i="1" s="1"/>
  <c r="V831" i="1" s="1"/>
  <c r="G831" i="1"/>
  <c r="P831" i="1" s="1"/>
  <c r="Q831" i="1" l="1"/>
  <c r="N831" i="1"/>
  <c r="O831" i="1" s="1"/>
  <c r="W831" i="1" s="1"/>
  <c r="R831" i="1"/>
  <c r="X831" i="1" s="1"/>
  <c r="K831" i="1"/>
  <c r="I831" i="1"/>
  <c r="J831" i="1" s="1"/>
  <c r="U831" i="1" s="1"/>
  <c r="L831" i="1"/>
  <c r="D831" i="1"/>
  <c r="F832" i="1"/>
  <c r="C831" i="1"/>
  <c r="E831" i="1"/>
  <c r="H832" i="1" l="1"/>
  <c r="T832" i="1"/>
  <c r="G832" i="1"/>
  <c r="P832" i="1" s="1"/>
  <c r="B832" i="1"/>
  <c r="M832" i="1" s="1"/>
  <c r="V832" i="1" s="1"/>
  <c r="N832" i="1" l="1"/>
  <c r="O832" i="1" s="1"/>
  <c r="W832" i="1" s="1"/>
  <c r="Q832" i="1"/>
  <c r="R832" i="1"/>
  <c r="X832" i="1" s="1"/>
  <c r="K832" i="1"/>
  <c r="I832" i="1"/>
  <c r="J832" i="1" s="1"/>
  <c r="U832" i="1" s="1"/>
  <c r="E832" i="1"/>
  <c r="L832" i="1"/>
  <c r="D832" i="1"/>
  <c r="F833" i="1"/>
  <c r="C832" i="1"/>
  <c r="H833" i="1" l="1"/>
  <c r="T833" i="1"/>
  <c r="B833" i="1"/>
  <c r="M833" i="1" s="1"/>
  <c r="V833" i="1" s="1"/>
  <c r="G833" i="1"/>
  <c r="P833" i="1" s="1"/>
  <c r="N833" i="1" l="1"/>
  <c r="O833" i="1" s="1"/>
  <c r="W833" i="1" s="1"/>
  <c r="Q833" i="1"/>
  <c r="R833" i="1"/>
  <c r="X833" i="1" s="1"/>
  <c r="K833" i="1"/>
  <c r="I833" i="1"/>
  <c r="J833" i="1" s="1"/>
  <c r="U833" i="1" s="1"/>
  <c r="L833" i="1"/>
  <c r="E833" i="1"/>
  <c r="F834" i="1"/>
  <c r="C833" i="1"/>
  <c r="D833" i="1"/>
  <c r="H834" i="1" l="1"/>
  <c r="T834" i="1"/>
  <c r="B834" i="1"/>
  <c r="M834" i="1" s="1"/>
  <c r="V834" i="1" s="1"/>
  <c r="G834" i="1"/>
  <c r="P834" i="1" s="1"/>
  <c r="N834" i="1" l="1"/>
  <c r="O834" i="1" s="1"/>
  <c r="W834" i="1" s="1"/>
  <c r="R834" i="1"/>
  <c r="X834" i="1" s="1"/>
  <c r="Q834" i="1"/>
  <c r="K834" i="1"/>
  <c r="I834" i="1"/>
  <c r="J834" i="1" s="1"/>
  <c r="U834" i="1" s="1"/>
  <c r="L834" i="1"/>
  <c r="D834" i="1"/>
  <c r="F835" i="1"/>
  <c r="C834" i="1"/>
  <c r="E834" i="1"/>
  <c r="H835" i="1" l="1"/>
  <c r="T835" i="1"/>
  <c r="G835" i="1"/>
  <c r="P835" i="1" s="1"/>
  <c r="B835" i="1"/>
  <c r="M835" i="1" s="1"/>
  <c r="V835" i="1" s="1"/>
  <c r="N835" i="1" l="1"/>
  <c r="O835" i="1" s="1"/>
  <c r="W835" i="1" s="1"/>
  <c r="R835" i="1"/>
  <c r="X835" i="1" s="1"/>
  <c r="Q835" i="1"/>
  <c r="K835" i="1"/>
  <c r="I835" i="1"/>
  <c r="J835" i="1" s="1"/>
  <c r="U835" i="1" s="1"/>
  <c r="E835" i="1"/>
  <c r="L835" i="1"/>
  <c r="D835" i="1"/>
  <c r="F836" i="1"/>
  <c r="C835" i="1"/>
  <c r="H836" i="1" l="1"/>
  <c r="T836" i="1"/>
  <c r="B836" i="1"/>
  <c r="M836" i="1" s="1"/>
  <c r="V836" i="1" s="1"/>
  <c r="G836" i="1"/>
  <c r="P836" i="1" s="1"/>
  <c r="N836" i="1" l="1"/>
  <c r="O836" i="1" s="1"/>
  <c r="W836" i="1" s="1"/>
  <c r="R836" i="1"/>
  <c r="X836" i="1" s="1"/>
  <c r="Q836" i="1"/>
  <c r="K836" i="1"/>
  <c r="I836" i="1"/>
  <c r="J836" i="1" s="1"/>
  <c r="U836" i="1" s="1"/>
  <c r="E836" i="1"/>
  <c r="F837" i="1"/>
  <c r="C836" i="1"/>
  <c r="L836" i="1"/>
  <c r="D836" i="1"/>
  <c r="H837" i="1" l="1"/>
  <c r="T837" i="1"/>
  <c r="B837" i="1"/>
  <c r="M837" i="1" s="1"/>
  <c r="V837" i="1" s="1"/>
  <c r="G837" i="1"/>
  <c r="P837" i="1" s="1"/>
  <c r="Q837" i="1" l="1"/>
  <c r="N837" i="1"/>
  <c r="O837" i="1" s="1"/>
  <c r="W837" i="1" s="1"/>
  <c r="R837" i="1"/>
  <c r="X837" i="1" s="1"/>
  <c r="K837" i="1"/>
  <c r="I837" i="1"/>
  <c r="J837" i="1" s="1"/>
  <c r="U837" i="1" s="1"/>
  <c r="E837" i="1"/>
  <c r="L837" i="1"/>
  <c r="D837" i="1"/>
  <c r="F838" i="1"/>
  <c r="C837" i="1"/>
  <c r="H838" i="1" l="1"/>
  <c r="T838" i="1"/>
  <c r="G838" i="1"/>
  <c r="P838" i="1" s="1"/>
  <c r="B838" i="1"/>
  <c r="M838" i="1" s="1"/>
  <c r="V838" i="1" s="1"/>
  <c r="N838" i="1" l="1"/>
  <c r="O838" i="1" s="1"/>
  <c r="W838" i="1" s="1"/>
  <c r="R838" i="1"/>
  <c r="X838" i="1" s="1"/>
  <c r="Q838" i="1"/>
  <c r="K838" i="1"/>
  <c r="I838" i="1"/>
  <c r="J838" i="1" s="1"/>
  <c r="U838" i="1" s="1"/>
  <c r="E838" i="1"/>
  <c r="L838" i="1"/>
  <c r="D838" i="1"/>
  <c r="F839" i="1"/>
  <c r="C838" i="1"/>
  <c r="H839" i="1" l="1"/>
  <c r="T839" i="1"/>
  <c r="B839" i="1"/>
  <c r="M839" i="1" s="1"/>
  <c r="V839" i="1" s="1"/>
  <c r="G839" i="1"/>
  <c r="P839" i="1" s="1"/>
  <c r="N839" i="1" l="1"/>
  <c r="O839" i="1" s="1"/>
  <c r="W839" i="1" s="1"/>
  <c r="Q839" i="1"/>
  <c r="R839" i="1"/>
  <c r="X839" i="1" s="1"/>
  <c r="K839" i="1"/>
  <c r="I839" i="1"/>
  <c r="J839" i="1" s="1"/>
  <c r="U839" i="1" s="1"/>
  <c r="F840" i="1"/>
  <c r="C839" i="1"/>
  <c r="L839" i="1"/>
  <c r="D839" i="1"/>
  <c r="E839" i="1"/>
  <c r="H840" i="1" l="1"/>
  <c r="T840" i="1"/>
  <c r="B840" i="1"/>
  <c r="M840" i="1" s="1"/>
  <c r="V840" i="1" s="1"/>
  <c r="G840" i="1"/>
  <c r="P840" i="1" s="1"/>
  <c r="N840" i="1" l="1"/>
  <c r="O840" i="1" s="1"/>
  <c r="W840" i="1" s="1"/>
  <c r="Q840" i="1"/>
  <c r="R840" i="1"/>
  <c r="X840" i="1" s="1"/>
  <c r="K840" i="1"/>
  <c r="I840" i="1"/>
  <c r="J840" i="1" s="1"/>
  <c r="U840" i="1" s="1"/>
  <c r="E840" i="1"/>
  <c r="L840" i="1"/>
  <c r="D840" i="1"/>
  <c r="F841" i="1"/>
  <c r="C840" i="1"/>
  <c r="H841" i="1" l="1"/>
  <c r="T841" i="1"/>
  <c r="G841" i="1"/>
  <c r="P841" i="1" s="1"/>
  <c r="B841" i="1"/>
  <c r="M841" i="1" s="1"/>
  <c r="V841" i="1" s="1"/>
  <c r="N841" i="1" l="1"/>
  <c r="O841" i="1" s="1"/>
  <c r="W841" i="1" s="1"/>
  <c r="Q841" i="1"/>
  <c r="R841" i="1"/>
  <c r="X841" i="1" s="1"/>
  <c r="K841" i="1"/>
  <c r="I841" i="1"/>
  <c r="J841" i="1" s="1"/>
  <c r="U841" i="1" s="1"/>
  <c r="E841" i="1"/>
  <c r="L841" i="1"/>
  <c r="D841" i="1"/>
  <c r="F842" i="1"/>
  <c r="C841" i="1"/>
  <c r="H842" i="1" l="1"/>
  <c r="T842" i="1"/>
  <c r="B842" i="1"/>
  <c r="M842" i="1" s="1"/>
  <c r="V842" i="1" s="1"/>
  <c r="G842" i="1"/>
  <c r="P842" i="1" s="1"/>
  <c r="R842" i="1" l="1"/>
  <c r="X842" i="1" s="1"/>
  <c r="N842" i="1"/>
  <c r="O842" i="1" s="1"/>
  <c r="W842" i="1" s="1"/>
  <c r="Q842" i="1"/>
  <c r="K842" i="1"/>
  <c r="I842" i="1"/>
  <c r="J842" i="1" s="1"/>
  <c r="U842" i="1" s="1"/>
  <c r="L842" i="1"/>
  <c r="D842" i="1"/>
  <c r="F843" i="1"/>
  <c r="C842" i="1"/>
  <c r="E842" i="1"/>
  <c r="H843" i="1" l="1"/>
  <c r="T843" i="1"/>
  <c r="G843" i="1"/>
  <c r="P843" i="1" s="1"/>
  <c r="B843" i="1"/>
  <c r="M843" i="1" s="1"/>
  <c r="V843" i="1" s="1"/>
  <c r="N843" i="1" l="1"/>
  <c r="O843" i="1" s="1"/>
  <c r="W843" i="1" s="1"/>
  <c r="R843" i="1"/>
  <c r="X843" i="1" s="1"/>
  <c r="Q843" i="1"/>
  <c r="K843" i="1"/>
  <c r="I843" i="1"/>
  <c r="J843" i="1" s="1"/>
  <c r="U843" i="1" s="1"/>
  <c r="E843" i="1"/>
  <c r="L843" i="1"/>
  <c r="D843" i="1"/>
  <c r="F844" i="1"/>
  <c r="C843" i="1"/>
  <c r="H844" i="1" l="1"/>
  <c r="T844" i="1"/>
  <c r="B844" i="1"/>
  <c r="M844" i="1" s="1"/>
  <c r="V844" i="1" s="1"/>
  <c r="G844" i="1"/>
  <c r="P844" i="1" s="1"/>
  <c r="N844" i="1" l="1"/>
  <c r="O844" i="1" s="1"/>
  <c r="W844" i="1" s="1"/>
  <c r="R844" i="1"/>
  <c r="X844" i="1" s="1"/>
  <c r="Q844" i="1"/>
  <c r="K844" i="1"/>
  <c r="I844" i="1"/>
  <c r="J844" i="1" s="1"/>
  <c r="U844" i="1" s="1"/>
  <c r="E844" i="1"/>
  <c r="F845" i="1"/>
  <c r="C844" i="1"/>
  <c r="L844" i="1"/>
  <c r="D844" i="1"/>
  <c r="H845" i="1" l="1"/>
  <c r="T845" i="1"/>
  <c r="B845" i="1"/>
  <c r="M845" i="1" s="1"/>
  <c r="V845" i="1" s="1"/>
  <c r="G845" i="1"/>
  <c r="P845" i="1" s="1"/>
  <c r="N845" i="1" l="1"/>
  <c r="O845" i="1" s="1"/>
  <c r="W845" i="1" s="1"/>
  <c r="Q845" i="1"/>
  <c r="R845" i="1"/>
  <c r="X845" i="1" s="1"/>
  <c r="K845" i="1"/>
  <c r="I845" i="1"/>
  <c r="J845" i="1" s="1"/>
  <c r="U845" i="1" s="1"/>
  <c r="E845" i="1"/>
  <c r="L845" i="1"/>
  <c r="D845" i="1"/>
  <c r="F846" i="1"/>
  <c r="C845" i="1"/>
  <c r="H846" i="1" l="1"/>
  <c r="T846" i="1"/>
  <c r="G846" i="1"/>
  <c r="P846" i="1" s="1"/>
  <c r="B846" i="1"/>
  <c r="M846" i="1" s="1"/>
  <c r="V846" i="1" s="1"/>
  <c r="N846" i="1" l="1"/>
  <c r="O846" i="1" s="1"/>
  <c r="W846" i="1" s="1"/>
  <c r="R846" i="1"/>
  <c r="X846" i="1" s="1"/>
  <c r="Q846" i="1"/>
  <c r="K846" i="1"/>
  <c r="I846" i="1"/>
  <c r="J846" i="1" s="1"/>
  <c r="U846" i="1" s="1"/>
  <c r="E846" i="1"/>
  <c r="L846" i="1"/>
  <c r="D846" i="1"/>
  <c r="F847" i="1"/>
  <c r="C846" i="1"/>
  <c r="H847" i="1" l="1"/>
  <c r="T847" i="1"/>
  <c r="B847" i="1"/>
  <c r="M847" i="1" s="1"/>
  <c r="V847" i="1" s="1"/>
  <c r="G847" i="1"/>
  <c r="P847" i="1" s="1"/>
  <c r="N847" i="1" l="1"/>
  <c r="O847" i="1" s="1"/>
  <c r="W847" i="1" s="1"/>
  <c r="Q847" i="1"/>
  <c r="R847" i="1"/>
  <c r="X847" i="1" s="1"/>
  <c r="K847" i="1"/>
  <c r="I847" i="1"/>
  <c r="J847" i="1" s="1"/>
  <c r="U847" i="1" s="1"/>
  <c r="F848" i="1"/>
  <c r="C847" i="1"/>
  <c r="L847" i="1"/>
  <c r="D847" i="1"/>
  <c r="E847" i="1"/>
  <c r="H848" i="1" l="1"/>
  <c r="T848" i="1"/>
  <c r="B848" i="1"/>
  <c r="M848" i="1" s="1"/>
  <c r="V848" i="1" s="1"/>
  <c r="G848" i="1"/>
  <c r="P848" i="1" s="1"/>
  <c r="N848" i="1" l="1"/>
  <c r="O848" i="1" s="1"/>
  <c r="W848" i="1" s="1"/>
  <c r="Q848" i="1"/>
  <c r="R848" i="1"/>
  <c r="X848" i="1" s="1"/>
  <c r="K848" i="1"/>
  <c r="I848" i="1"/>
  <c r="J848" i="1" s="1"/>
  <c r="U848" i="1" s="1"/>
  <c r="E848" i="1"/>
  <c r="L848" i="1"/>
  <c r="D848" i="1"/>
  <c r="F849" i="1"/>
  <c r="C848" i="1"/>
  <c r="H849" i="1" l="1"/>
  <c r="T849" i="1"/>
  <c r="G849" i="1"/>
  <c r="P849" i="1" s="1"/>
  <c r="B849" i="1"/>
  <c r="M849" i="1" s="1"/>
  <c r="V849" i="1" s="1"/>
  <c r="N849" i="1" l="1"/>
  <c r="O849" i="1" s="1"/>
  <c r="W849" i="1" s="1"/>
  <c r="Q849" i="1"/>
  <c r="R849" i="1"/>
  <c r="X849" i="1" s="1"/>
  <c r="K849" i="1"/>
  <c r="I849" i="1"/>
  <c r="J849" i="1" s="1"/>
  <c r="U849" i="1" s="1"/>
  <c r="E849" i="1"/>
  <c r="L849" i="1"/>
  <c r="D849" i="1"/>
  <c r="F850" i="1"/>
  <c r="C849" i="1"/>
  <c r="H850" i="1" l="1"/>
  <c r="T850" i="1"/>
  <c r="B850" i="1"/>
  <c r="M850" i="1" s="1"/>
  <c r="V850" i="1" s="1"/>
  <c r="G850" i="1"/>
  <c r="P850" i="1" s="1"/>
  <c r="R850" i="1" l="1"/>
  <c r="X850" i="1" s="1"/>
  <c r="N850" i="1"/>
  <c r="O850" i="1" s="1"/>
  <c r="W850" i="1" s="1"/>
  <c r="Q850" i="1"/>
  <c r="K850" i="1"/>
  <c r="I850" i="1"/>
  <c r="J850" i="1" s="1"/>
  <c r="U850" i="1" s="1"/>
  <c r="L850" i="1"/>
  <c r="D850" i="1"/>
  <c r="F851" i="1"/>
  <c r="C850" i="1"/>
  <c r="E850" i="1"/>
  <c r="H851" i="1" l="1"/>
  <c r="T851" i="1"/>
  <c r="G851" i="1"/>
  <c r="P851" i="1" s="1"/>
  <c r="B851" i="1"/>
  <c r="M851" i="1" s="1"/>
  <c r="V851" i="1" s="1"/>
  <c r="N851" i="1" l="1"/>
  <c r="O851" i="1" s="1"/>
  <c r="W851" i="1" s="1"/>
  <c r="R851" i="1"/>
  <c r="X851" i="1" s="1"/>
  <c r="Q851" i="1"/>
  <c r="K851" i="1"/>
  <c r="I851" i="1"/>
  <c r="J851" i="1" s="1"/>
  <c r="U851" i="1" s="1"/>
  <c r="E851" i="1"/>
  <c r="L851" i="1"/>
  <c r="D851" i="1"/>
  <c r="F852" i="1"/>
  <c r="C851" i="1"/>
  <c r="H852" i="1" l="1"/>
  <c r="T852" i="1"/>
  <c r="B852" i="1"/>
  <c r="M852" i="1" s="1"/>
  <c r="V852" i="1" s="1"/>
  <c r="G852" i="1"/>
  <c r="P852" i="1" s="1"/>
  <c r="N852" i="1" l="1"/>
  <c r="O852" i="1" s="1"/>
  <c r="W852" i="1" s="1"/>
  <c r="R852" i="1"/>
  <c r="X852" i="1" s="1"/>
  <c r="Q852" i="1"/>
  <c r="K852" i="1"/>
  <c r="I852" i="1"/>
  <c r="J852" i="1" s="1"/>
  <c r="U852" i="1" s="1"/>
  <c r="E852" i="1"/>
  <c r="F853" i="1"/>
  <c r="C852" i="1"/>
  <c r="L852" i="1"/>
  <c r="D852" i="1"/>
  <c r="H853" i="1" l="1"/>
  <c r="T853" i="1"/>
  <c r="B853" i="1"/>
  <c r="M853" i="1" s="1"/>
  <c r="V853" i="1" s="1"/>
  <c r="G853" i="1"/>
  <c r="P853" i="1" s="1"/>
  <c r="Q853" i="1" l="1"/>
  <c r="R853" i="1"/>
  <c r="X853" i="1" s="1"/>
  <c r="N853" i="1"/>
  <c r="O853" i="1" s="1"/>
  <c r="W853" i="1" s="1"/>
  <c r="K853" i="1"/>
  <c r="I853" i="1"/>
  <c r="J853" i="1" s="1"/>
  <c r="U853" i="1" s="1"/>
  <c r="E853" i="1"/>
  <c r="L853" i="1"/>
  <c r="D853" i="1"/>
  <c r="F854" i="1"/>
  <c r="C853" i="1"/>
  <c r="H854" i="1" l="1"/>
  <c r="T854" i="1"/>
  <c r="G854" i="1"/>
  <c r="P854" i="1" s="1"/>
  <c r="B854" i="1"/>
  <c r="M854" i="1" s="1"/>
  <c r="V854" i="1" s="1"/>
  <c r="N854" i="1" l="1"/>
  <c r="O854" i="1" s="1"/>
  <c r="W854" i="1" s="1"/>
  <c r="R854" i="1"/>
  <c r="X854" i="1" s="1"/>
  <c r="Q854" i="1"/>
  <c r="K854" i="1"/>
  <c r="I854" i="1"/>
  <c r="J854" i="1" s="1"/>
  <c r="U854" i="1" s="1"/>
  <c r="E854" i="1"/>
  <c r="L854" i="1"/>
  <c r="D854" i="1"/>
  <c r="F855" i="1"/>
  <c r="C854" i="1"/>
  <c r="H855" i="1" l="1"/>
  <c r="T855" i="1"/>
  <c r="B855" i="1"/>
  <c r="M855" i="1" s="1"/>
  <c r="V855" i="1" s="1"/>
  <c r="G855" i="1"/>
  <c r="P855" i="1" s="1"/>
  <c r="N855" i="1" l="1"/>
  <c r="O855" i="1" s="1"/>
  <c r="W855" i="1" s="1"/>
  <c r="Q855" i="1"/>
  <c r="R855" i="1"/>
  <c r="X855" i="1" s="1"/>
  <c r="K855" i="1"/>
  <c r="I855" i="1"/>
  <c r="J855" i="1" s="1"/>
  <c r="U855" i="1" s="1"/>
  <c r="F856" i="1"/>
  <c r="C855" i="1"/>
  <c r="L855" i="1"/>
  <c r="D855" i="1"/>
  <c r="E855" i="1"/>
  <c r="H856" i="1" l="1"/>
  <c r="T856" i="1"/>
  <c r="B856" i="1"/>
  <c r="M856" i="1" s="1"/>
  <c r="V856" i="1" s="1"/>
  <c r="G856" i="1"/>
  <c r="P856" i="1" s="1"/>
  <c r="N856" i="1" l="1"/>
  <c r="O856" i="1" s="1"/>
  <c r="W856" i="1" s="1"/>
  <c r="R856" i="1"/>
  <c r="X856" i="1" s="1"/>
  <c r="Q856" i="1"/>
  <c r="K856" i="1"/>
  <c r="I856" i="1"/>
  <c r="J856" i="1" s="1"/>
  <c r="U856" i="1" s="1"/>
  <c r="E856" i="1"/>
  <c r="L856" i="1"/>
  <c r="D856" i="1"/>
  <c r="F857" i="1"/>
  <c r="C856" i="1"/>
  <c r="H857" i="1" l="1"/>
  <c r="T857" i="1"/>
  <c r="G857" i="1"/>
  <c r="P857" i="1" s="1"/>
  <c r="B857" i="1"/>
  <c r="M857" i="1" s="1"/>
  <c r="V857" i="1" s="1"/>
  <c r="N857" i="1" l="1"/>
  <c r="O857" i="1" s="1"/>
  <c r="W857" i="1" s="1"/>
  <c r="Q857" i="1"/>
  <c r="R857" i="1"/>
  <c r="X857" i="1" s="1"/>
  <c r="K857" i="1"/>
  <c r="I857" i="1"/>
  <c r="J857" i="1" s="1"/>
  <c r="U857" i="1" s="1"/>
  <c r="E857" i="1"/>
  <c r="L857" i="1"/>
  <c r="D857" i="1"/>
  <c r="F858" i="1"/>
  <c r="C857" i="1"/>
  <c r="H858" i="1" l="1"/>
  <c r="T858" i="1"/>
  <c r="B858" i="1"/>
  <c r="M858" i="1" s="1"/>
  <c r="V858" i="1" s="1"/>
  <c r="G858" i="1"/>
  <c r="P858" i="1" s="1"/>
  <c r="R858" i="1" l="1"/>
  <c r="X858" i="1" s="1"/>
  <c r="Q858" i="1"/>
  <c r="N858" i="1"/>
  <c r="O858" i="1" s="1"/>
  <c r="W858" i="1" s="1"/>
  <c r="K858" i="1"/>
  <c r="I858" i="1"/>
  <c r="J858" i="1" s="1"/>
  <c r="U858" i="1" s="1"/>
  <c r="L858" i="1"/>
  <c r="D858" i="1"/>
  <c r="F859" i="1"/>
  <c r="C858" i="1"/>
  <c r="E858" i="1"/>
  <c r="H859" i="1" l="1"/>
  <c r="T859" i="1"/>
  <c r="G859" i="1"/>
  <c r="P859" i="1" s="1"/>
  <c r="B859" i="1"/>
  <c r="M859" i="1" s="1"/>
  <c r="V859" i="1" s="1"/>
  <c r="N859" i="1" l="1"/>
  <c r="O859" i="1" s="1"/>
  <c r="W859" i="1" s="1"/>
  <c r="R859" i="1"/>
  <c r="X859" i="1" s="1"/>
  <c r="Q859" i="1"/>
  <c r="K859" i="1"/>
  <c r="I859" i="1"/>
  <c r="J859" i="1" s="1"/>
  <c r="U859" i="1" s="1"/>
  <c r="E859" i="1"/>
  <c r="L859" i="1"/>
  <c r="D859" i="1"/>
  <c r="F860" i="1"/>
  <c r="C859" i="1"/>
  <c r="H860" i="1" l="1"/>
  <c r="T860" i="1"/>
  <c r="B860" i="1"/>
  <c r="M860" i="1" s="1"/>
  <c r="V860" i="1" s="1"/>
  <c r="G860" i="1"/>
  <c r="P860" i="1" s="1"/>
  <c r="N860" i="1" l="1"/>
  <c r="O860" i="1" s="1"/>
  <c r="W860" i="1" s="1"/>
  <c r="R860" i="1"/>
  <c r="X860" i="1" s="1"/>
  <c r="Q860" i="1"/>
  <c r="K860" i="1"/>
  <c r="I860" i="1"/>
  <c r="J860" i="1" s="1"/>
  <c r="U860" i="1" s="1"/>
  <c r="E860" i="1"/>
  <c r="F861" i="1"/>
  <c r="C860" i="1"/>
  <c r="L860" i="1"/>
  <c r="D860" i="1"/>
  <c r="H861" i="1" l="1"/>
  <c r="T861" i="1"/>
  <c r="B861" i="1"/>
  <c r="M861" i="1" s="1"/>
  <c r="V861" i="1" s="1"/>
  <c r="G861" i="1"/>
  <c r="P861" i="1" s="1"/>
  <c r="Q861" i="1" l="1"/>
  <c r="N861" i="1"/>
  <c r="O861" i="1" s="1"/>
  <c r="W861" i="1" s="1"/>
  <c r="R861" i="1"/>
  <c r="X861" i="1" s="1"/>
  <c r="K861" i="1"/>
  <c r="I861" i="1"/>
  <c r="J861" i="1" s="1"/>
  <c r="U861" i="1" s="1"/>
  <c r="E861" i="1"/>
  <c r="L861" i="1"/>
  <c r="D861" i="1"/>
  <c r="F862" i="1"/>
  <c r="C861" i="1"/>
  <c r="H862" i="1" l="1"/>
  <c r="T862" i="1"/>
  <c r="G862" i="1"/>
  <c r="P862" i="1" s="1"/>
  <c r="B862" i="1"/>
  <c r="M862" i="1" s="1"/>
  <c r="V862" i="1" s="1"/>
  <c r="N862" i="1" l="1"/>
  <c r="O862" i="1" s="1"/>
  <c r="W862" i="1" s="1"/>
  <c r="R862" i="1"/>
  <c r="X862" i="1" s="1"/>
  <c r="Q862" i="1"/>
  <c r="K862" i="1"/>
  <c r="I862" i="1"/>
  <c r="J862" i="1" s="1"/>
  <c r="U862" i="1" s="1"/>
  <c r="E862" i="1"/>
  <c r="L862" i="1"/>
  <c r="D862" i="1"/>
  <c r="F863" i="1"/>
  <c r="C862" i="1"/>
  <c r="H863" i="1" l="1"/>
  <c r="T863" i="1"/>
  <c r="B863" i="1"/>
  <c r="M863" i="1" s="1"/>
  <c r="V863" i="1" s="1"/>
  <c r="G863" i="1"/>
  <c r="P863" i="1" s="1"/>
  <c r="N863" i="1" l="1"/>
  <c r="O863" i="1" s="1"/>
  <c r="W863" i="1" s="1"/>
  <c r="R863" i="1"/>
  <c r="X863" i="1" s="1"/>
  <c r="Q863" i="1"/>
  <c r="K863" i="1"/>
  <c r="I863" i="1"/>
  <c r="J863" i="1" s="1"/>
  <c r="U863" i="1" s="1"/>
  <c r="F864" i="1"/>
  <c r="C863" i="1"/>
  <c r="L863" i="1"/>
  <c r="D863" i="1"/>
  <c r="E863" i="1"/>
  <c r="H864" i="1" l="1"/>
  <c r="T864" i="1"/>
  <c r="B864" i="1"/>
  <c r="M864" i="1" s="1"/>
  <c r="V864" i="1" s="1"/>
  <c r="G864" i="1"/>
  <c r="P864" i="1" s="1"/>
  <c r="N864" i="1" l="1"/>
  <c r="O864" i="1" s="1"/>
  <c r="W864" i="1" s="1"/>
  <c r="Q864" i="1"/>
  <c r="R864" i="1"/>
  <c r="X864" i="1" s="1"/>
  <c r="K864" i="1"/>
  <c r="I864" i="1"/>
  <c r="J864" i="1" s="1"/>
  <c r="U864" i="1" s="1"/>
  <c r="E864" i="1"/>
  <c r="L864" i="1"/>
  <c r="D864" i="1"/>
  <c r="F865" i="1"/>
  <c r="C864" i="1"/>
  <c r="H865" i="1" l="1"/>
  <c r="T865" i="1"/>
  <c r="G865" i="1"/>
  <c r="P865" i="1" s="1"/>
  <c r="B865" i="1"/>
  <c r="M865" i="1" s="1"/>
  <c r="V865" i="1" s="1"/>
  <c r="Q865" i="1" l="1"/>
  <c r="N865" i="1"/>
  <c r="O865" i="1" s="1"/>
  <c r="W865" i="1" s="1"/>
  <c r="R865" i="1"/>
  <c r="X865" i="1" s="1"/>
  <c r="K865" i="1"/>
  <c r="I865" i="1"/>
  <c r="J865" i="1" s="1"/>
  <c r="U865" i="1" s="1"/>
  <c r="E865" i="1"/>
  <c r="L865" i="1"/>
  <c r="D865" i="1"/>
  <c r="F866" i="1"/>
  <c r="C865" i="1"/>
  <c r="H866" i="1" l="1"/>
  <c r="T866" i="1"/>
  <c r="B866" i="1"/>
  <c r="M866" i="1" s="1"/>
  <c r="V866" i="1" s="1"/>
  <c r="G866" i="1"/>
  <c r="P866" i="1" s="1"/>
  <c r="N866" i="1" l="1"/>
  <c r="O866" i="1" s="1"/>
  <c r="W866" i="1" s="1"/>
  <c r="R866" i="1"/>
  <c r="X866" i="1" s="1"/>
  <c r="Q866" i="1"/>
  <c r="K866" i="1"/>
  <c r="I866" i="1"/>
  <c r="J866" i="1" s="1"/>
  <c r="U866" i="1" s="1"/>
  <c r="L866" i="1"/>
  <c r="D866" i="1"/>
  <c r="F867" i="1"/>
  <c r="C866" i="1"/>
  <c r="E866" i="1"/>
  <c r="H867" i="1" l="1"/>
  <c r="T867" i="1"/>
  <c r="G867" i="1"/>
  <c r="P867" i="1" s="1"/>
  <c r="B867" i="1"/>
  <c r="M867" i="1" s="1"/>
  <c r="V867" i="1" s="1"/>
  <c r="N867" i="1" l="1"/>
  <c r="O867" i="1" s="1"/>
  <c r="W867" i="1" s="1"/>
  <c r="R867" i="1"/>
  <c r="X867" i="1" s="1"/>
  <c r="Q867" i="1"/>
  <c r="K867" i="1"/>
  <c r="I867" i="1"/>
  <c r="J867" i="1" s="1"/>
  <c r="U867" i="1" s="1"/>
  <c r="E867" i="1"/>
  <c r="L867" i="1"/>
  <c r="D867" i="1"/>
  <c r="F868" i="1"/>
  <c r="C867" i="1"/>
  <c r="H868" i="1" l="1"/>
  <c r="T868" i="1"/>
  <c r="B868" i="1"/>
  <c r="M868" i="1" s="1"/>
  <c r="V868" i="1" s="1"/>
  <c r="G868" i="1"/>
  <c r="P868" i="1" s="1"/>
  <c r="N868" i="1" l="1"/>
  <c r="O868" i="1" s="1"/>
  <c r="W868" i="1" s="1"/>
  <c r="R868" i="1"/>
  <c r="X868" i="1" s="1"/>
  <c r="Q868" i="1"/>
  <c r="K868" i="1"/>
  <c r="I868" i="1"/>
  <c r="J868" i="1" s="1"/>
  <c r="U868" i="1" s="1"/>
  <c r="E868" i="1"/>
  <c r="F869" i="1"/>
  <c r="C868" i="1"/>
  <c r="L868" i="1"/>
  <c r="D868" i="1"/>
  <c r="H869" i="1" l="1"/>
  <c r="T869" i="1"/>
  <c r="B869" i="1"/>
  <c r="M869" i="1" s="1"/>
  <c r="V869" i="1" s="1"/>
  <c r="G869" i="1"/>
  <c r="P869" i="1" s="1"/>
  <c r="Q869" i="1" l="1"/>
  <c r="R869" i="1"/>
  <c r="X869" i="1" s="1"/>
  <c r="N869" i="1"/>
  <c r="O869" i="1" s="1"/>
  <c r="W869" i="1" s="1"/>
  <c r="K869" i="1"/>
  <c r="I869" i="1"/>
  <c r="J869" i="1" s="1"/>
  <c r="U869" i="1" s="1"/>
  <c r="E869" i="1"/>
  <c r="L869" i="1"/>
  <c r="D869" i="1"/>
  <c r="F870" i="1"/>
  <c r="C869" i="1"/>
  <c r="H870" i="1" l="1"/>
  <c r="T870" i="1"/>
  <c r="G870" i="1"/>
  <c r="P870" i="1" s="1"/>
  <c r="B870" i="1"/>
  <c r="M870" i="1" s="1"/>
  <c r="V870" i="1" s="1"/>
  <c r="N870" i="1" l="1"/>
  <c r="O870" i="1" s="1"/>
  <c r="W870" i="1" s="1"/>
  <c r="R870" i="1"/>
  <c r="X870" i="1" s="1"/>
  <c r="Q870" i="1"/>
  <c r="K870" i="1"/>
  <c r="I870" i="1"/>
  <c r="J870" i="1" s="1"/>
  <c r="U870" i="1" s="1"/>
  <c r="L870" i="1"/>
  <c r="E870" i="1"/>
  <c r="D870" i="1"/>
  <c r="C870" i="1"/>
  <c r="F871" i="1"/>
  <c r="H871" i="1" l="1"/>
  <c r="T871" i="1"/>
  <c r="G871" i="1"/>
  <c r="P871" i="1" s="1"/>
  <c r="B871" i="1"/>
  <c r="M871" i="1" s="1"/>
  <c r="V871" i="1" s="1"/>
  <c r="N871" i="1" l="1"/>
  <c r="O871" i="1" s="1"/>
  <c r="W871" i="1" s="1"/>
  <c r="Q871" i="1"/>
  <c r="R871" i="1"/>
  <c r="X871" i="1" s="1"/>
  <c r="K871" i="1"/>
  <c r="I871" i="1"/>
  <c r="J871" i="1" s="1"/>
  <c r="U871" i="1" s="1"/>
  <c r="E871" i="1"/>
  <c r="L871" i="1"/>
  <c r="D871" i="1"/>
  <c r="C871" i="1"/>
  <c r="F872" i="1"/>
  <c r="H872" i="1" l="1"/>
  <c r="T872" i="1"/>
  <c r="B872" i="1"/>
  <c r="M872" i="1" s="1"/>
  <c r="V872" i="1" s="1"/>
  <c r="G872" i="1"/>
  <c r="P872" i="1" s="1"/>
  <c r="N872" i="1" l="1"/>
  <c r="O872" i="1" s="1"/>
  <c r="W872" i="1" s="1"/>
  <c r="Q872" i="1"/>
  <c r="R872" i="1"/>
  <c r="X872" i="1" s="1"/>
  <c r="K872" i="1"/>
  <c r="I872" i="1"/>
  <c r="J872" i="1" s="1"/>
  <c r="U872" i="1" s="1"/>
  <c r="L872" i="1"/>
  <c r="D872" i="1"/>
  <c r="F873" i="1"/>
  <c r="C872" i="1"/>
  <c r="E872" i="1"/>
  <c r="H873" i="1" l="1"/>
  <c r="T873" i="1"/>
  <c r="G873" i="1"/>
  <c r="P873" i="1" s="1"/>
  <c r="B873" i="1"/>
  <c r="M873" i="1" s="1"/>
  <c r="V873" i="1" s="1"/>
  <c r="Q873" i="1" l="1"/>
  <c r="N873" i="1"/>
  <c r="O873" i="1" s="1"/>
  <c r="W873" i="1" s="1"/>
  <c r="R873" i="1"/>
  <c r="X873" i="1" s="1"/>
  <c r="K873" i="1"/>
  <c r="I873" i="1"/>
  <c r="J873" i="1" s="1"/>
  <c r="U873" i="1" s="1"/>
  <c r="E873" i="1"/>
  <c r="L873" i="1"/>
  <c r="D873" i="1"/>
  <c r="F874" i="1"/>
  <c r="C873" i="1"/>
  <c r="H874" i="1" l="1"/>
  <c r="T874" i="1"/>
  <c r="B874" i="1"/>
  <c r="M874" i="1" s="1"/>
  <c r="V874" i="1" s="1"/>
  <c r="G874" i="1"/>
  <c r="P874" i="1" s="1"/>
  <c r="R874" i="1" l="1"/>
  <c r="X874" i="1" s="1"/>
  <c r="N874" i="1"/>
  <c r="O874" i="1" s="1"/>
  <c r="W874" i="1" s="1"/>
  <c r="Q874" i="1"/>
  <c r="K874" i="1"/>
  <c r="I874" i="1"/>
  <c r="J874" i="1" s="1"/>
  <c r="U874" i="1" s="1"/>
  <c r="E874" i="1"/>
  <c r="F875" i="1"/>
  <c r="C874" i="1"/>
  <c r="L874" i="1"/>
  <c r="D874" i="1"/>
  <c r="H875" i="1" l="1"/>
  <c r="T875" i="1"/>
  <c r="B875" i="1"/>
  <c r="M875" i="1" s="1"/>
  <c r="V875" i="1" s="1"/>
  <c r="G875" i="1"/>
  <c r="P875" i="1" s="1"/>
  <c r="N875" i="1" l="1"/>
  <c r="O875" i="1" s="1"/>
  <c r="W875" i="1" s="1"/>
  <c r="R875" i="1"/>
  <c r="X875" i="1" s="1"/>
  <c r="Q875" i="1"/>
  <c r="K875" i="1"/>
  <c r="I875" i="1"/>
  <c r="J875" i="1" s="1"/>
  <c r="U875" i="1" s="1"/>
  <c r="E875" i="1"/>
  <c r="L875" i="1"/>
  <c r="D875" i="1"/>
  <c r="F876" i="1"/>
  <c r="C875" i="1"/>
  <c r="H876" i="1" l="1"/>
  <c r="T876" i="1"/>
  <c r="G876" i="1"/>
  <c r="P876" i="1" s="1"/>
  <c r="B876" i="1"/>
  <c r="M876" i="1" s="1"/>
  <c r="V876" i="1" s="1"/>
  <c r="N876" i="1" l="1"/>
  <c r="O876" i="1" s="1"/>
  <c r="W876" i="1" s="1"/>
  <c r="R876" i="1"/>
  <c r="X876" i="1" s="1"/>
  <c r="Q876" i="1"/>
  <c r="K876" i="1"/>
  <c r="I876" i="1"/>
  <c r="J876" i="1" s="1"/>
  <c r="U876" i="1" s="1"/>
  <c r="E876" i="1"/>
  <c r="L876" i="1"/>
  <c r="D876" i="1"/>
  <c r="F877" i="1"/>
  <c r="C876" i="1"/>
  <c r="H877" i="1" l="1"/>
  <c r="T877" i="1"/>
  <c r="B877" i="1"/>
  <c r="M877" i="1" s="1"/>
  <c r="V877" i="1" s="1"/>
  <c r="G877" i="1"/>
  <c r="P877" i="1" s="1"/>
  <c r="Q877" i="1" l="1"/>
  <c r="R877" i="1"/>
  <c r="X877" i="1" s="1"/>
  <c r="N877" i="1"/>
  <c r="O877" i="1" s="1"/>
  <c r="W877" i="1" s="1"/>
  <c r="K877" i="1"/>
  <c r="I877" i="1"/>
  <c r="J877" i="1" s="1"/>
  <c r="U877" i="1" s="1"/>
  <c r="F878" i="1"/>
  <c r="C877" i="1"/>
  <c r="L877" i="1"/>
  <c r="D877" i="1"/>
  <c r="E877" i="1"/>
  <c r="H878" i="1" l="1"/>
  <c r="T878" i="1"/>
  <c r="B878" i="1"/>
  <c r="M878" i="1" s="1"/>
  <c r="V878" i="1" s="1"/>
  <c r="G878" i="1"/>
  <c r="P878" i="1" s="1"/>
  <c r="N878" i="1" l="1"/>
  <c r="O878" i="1" s="1"/>
  <c r="W878" i="1" s="1"/>
  <c r="R878" i="1"/>
  <c r="X878" i="1" s="1"/>
  <c r="Q878" i="1"/>
  <c r="K878" i="1"/>
  <c r="I878" i="1"/>
  <c r="J878" i="1" s="1"/>
  <c r="U878" i="1" s="1"/>
  <c r="E878" i="1"/>
  <c r="L878" i="1"/>
  <c r="D878" i="1"/>
  <c r="F879" i="1"/>
  <c r="C878" i="1"/>
  <c r="H879" i="1" l="1"/>
  <c r="T879" i="1"/>
  <c r="G879" i="1"/>
  <c r="P879" i="1" s="1"/>
  <c r="B879" i="1"/>
  <c r="M879" i="1" s="1"/>
  <c r="V879" i="1" s="1"/>
  <c r="Q879" i="1" l="1"/>
  <c r="N879" i="1"/>
  <c r="O879" i="1" s="1"/>
  <c r="W879" i="1" s="1"/>
  <c r="R879" i="1"/>
  <c r="X879" i="1" s="1"/>
  <c r="K879" i="1"/>
  <c r="I879" i="1"/>
  <c r="J879" i="1" s="1"/>
  <c r="U879" i="1" s="1"/>
  <c r="E879" i="1"/>
  <c r="L879" i="1"/>
  <c r="D879" i="1"/>
  <c r="C879" i="1"/>
  <c r="F880" i="1"/>
  <c r="H880" i="1" l="1"/>
  <c r="T880" i="1"/>
  <c r="B880" i="1"/>
  <c r="M880" i="1" s="1"/>
  <c r="V880" i="1" s="1"/>
  <c r="G880" i="1"/>
  <c r="P880" i="1" s="1"/>
  <c r="N880" i="1" l="1"/>
  <c r="O880" i="1" s="1"/>
  <c r="W880" i="1" s="1"/>
  <c r="R880" i="1"/>
  <c r="X880" i="1" s="1"/>
  <c r="Q880" i="1"/>
  <c r="K880" i="1"/>
  <c r="I880" i="1"/>
  <c r="J880" i="1" s="1"/>
  <c r="U880" i="1" s="1"/>
  <c r="L880" i="1"/>
  <c r="D880" i="1"/>
  <c r="F881" i="1"/>
  <c r="C880" i="1"/>
  <c r="E880" i="1"/>
  <c r="H881" i="1" l="1"/>
  <c r="T881" i="1"/>
  <c r="G881" i="1"/>
  <c r="P881" i="1" s="1"/>
  <c r="B881" i="1"/>
  <c r="M881" i="1" s="1"/>
  <c r="V881" i="1" s="1"/>
  <c r="Q881" i="1" l="1"/>
  <c r="R881" i="1"/>
  <c r="X881" i="1" s="1"/>
  <c r="N881" i="1"/>
  <c r="O881" i="1" s="1"/>
  <c r="W881" i="1" s="1"/>
  <c r="K881" i="1"/>
  <c r="I881" i="1"/>
  <c r="J881" i="1" s="1"/>
  <c r="U881" i="1" s="1"/>
  <c r="E881" i="1"/>
  <c r="L881" i="1"/>
  <c r="D881" i="1"/>
  <c r="C881" i="1"/>
  <c r="F882" i="1"/>
  <c r="H882" i="1" l="1"/>
  <c r="T882" i="1"/>
  <c r="B882" i="1"/>
  <c r="M882" i="1" s="1"/>
  <c r="V882" i="1" s="1"/>
  <c r="G882" i="1"/>
  <c r="P882" i="1" s="1"/>
  <c r="R882" i="1" l="1"/>
  <c r="X882" i="1" s="1"/>
  <c r="Q882" i="1"/>
  <c r="N882" i="1"/>
  <c r="O882" i="1" s="1"/>
  <c r="W882" i="1" s="1"/>
  <c r="K882" i="1"/>
  <c r="I882" i="1"/>
  <c r="J882" i="1" s="1"/>
  <c r="U882" i="1" s="1"/>
  <c r="L882" i="1"/>
  <c r="D882" i="1"/>
  <c r="F883" i="1"/>
  <c r="C882" i="1"/>
  <c r="E882" i="1"/>
  <c r="H883" i="1" l="1"/>
  <c r="T883" i="1"/>
  <c r="G883" i="1"/>
  <c r="P883" i="1" s="1"/>
  <c r="B883" i="1"/>
  <c r="M883" i="1" s="1"/>
  <c r="V883" i="1" s="1"/>
  <c r="N883" i="1" l="1"/>
  <c r="O883" i="1" s="1"/>
  <c r="W883" i="1" s="1"/>
  <c r="R883" i="1"/>
  <c r="X883" i="1" s="1"/>
  <c r="Q883" i="1"/>
  <c r="K883" i="1"/>
  <c r="I883" i="1"/>
  <c r="J883" i="1" s="1"/>
  <c r="U883" i="1" s="1"/>
  <c r="L883" i="1"/>
  <c r="D883" i="1"/>
  <c r="E883" i="1"/>
  <c r="C883" i="1"/>
  <c r="F884" i="1"/>
  <c r="H884" i="1" l="1"/>
  <c r="T884" i="1"/>
  <c r="B884" i="1"/>
  <c r="M884" i="1" s="1"/>
  <c r="V884" i="1" s="1"/>
  <c r="G884" i="1"/>
  <c r="P884" i="1" s="1"/>
  <c r="N884" i="1" l="1"/>
  <c r="O884" i="1" s="1"/>
  <c r="W884" i="1" s="1"/>
  <c r="R884" i="1"/>
  <c r="X884" i="1" s="1"/>
  <c r="Q884" i="1"/>
  <c r="K884" i="1"/>
  <c r="I884" i="1"/>
  <c r="J884" i="1" s="1"/>
  <c r="U884" i="1" s="1"/>
  <c r="C884" i="1"/>
  <c r="F885" i="1"/>
  <c r="L884" i="1"/>
  <c r="D884" i="1"/>
  <c r="E884" i="1"/>
  <c r="H885" i="1" l="1"/>
  <c r="T885" i="1"/>
  <c r="B885" i="1"/>
  <c r="M885" i="1" s="1"/>
  <c r="V885" i="1" s="1"/>
  <c r="G885" i="1"/>
  <c r="P885" i="1" s="1"/>
  <c r="Q885" i="1" l="1"/>
  <c r="N885" i="1"/>
  <c r="O885" i="1" s="1"/>
  <c r="W885" i="1" s="1"/>
  <c r="R885" i="1"/>
  <c r="X885" i="1" s="1"/>
  <c r="K885" i="1"/>
  <c r="I885" i="1"/>
  <c r="J885" i="1" s="1"/>
  <c r="U885" i="1" s="1"/>
  <c r="E885" i="1"/>
  <c r="L885" i="1"/>
  <c r="D885" i="1"/>
  <c r="C885" i="1"/>
  <c r="F886" i="1"/>
  <c r="H886" i="1" l="1"/>
  <c r="T886" i="1"/>
  <c r="G886" i="1"/>
  <c r="P886" i="1" s="1"/>
  <c r="B886" i="1"/>
  <c r="M886" i="1" s="1"/>
  <c r="V886" i="1" s="1"/>
  <c r="N886" i="1" l="1"/>
  <c r="O886" i="1" s="1"/>
  <c r="W886" i="1" s="1"/>
  <c r="R886" i="1"/>
  <c r="X886" i="1" s="1"/>
  <c r="Q886" i="1"/>
  <c r="K886" i="1"/>
  <c r="I886" i="1"/>
  <c r="J886" i="1" s="1"/>
  <c r="U886" i="1" s="1"/>
  <c r="E886" i="1"/>
  <c r="L886" i="1"/>
  <c r="C886" i="1"/>
  <c r="F887" i="1"/>
  <c r="D886" i="1"/>
  <c r="H887" i="1" l="1"/>
  <c r="T887" i="1"/>
  <c r="B887" i="1"/>
  <c r="M887" i="1" s="1"/>
  <c r="V887" i="1" s="1"/>
  <c r="G887" i="1"/>
  <c r="P887" i="1" s="1"/>
  <c r="Q887" i="1" l="1"/>
  <c r="N887" i="1"/>
  <c r="O887" i="1" s="1"/>
  <c r="W887" i="1" s="1"/>
  <c r="R887" i="1"/>
  <c r="X887" i="1" s="1"/>
  <c r="K887" i="1"/>
  <c r="I887" i="1"/>
  <c r="J887" i="1" s="1"/>
  <c r="U887" i="1" s="1"/>
  <c r="E887" i="1"/>
  <c r="L887" i="1"/>
  <c r="D887" i="1"/>
  <c r="F888" i="1"/>
  <c r="C887" i="1"/>
  <c r="H888" i="1" l="1"/>
  <c r="T888" i="1"/>
  <c r="G888" i="1"/>
  <c r="P888" i="1" s="1"/>
  <c r="B888" i="1"/>
  <c r="M888" i="1" s="1"/>
  <c r="V888" i="1" s="1"/>
  <c r="N888" i="1" l="1"/>
  <c r="O888" i="1" s="1"/>
  <c r="W888" i="1" s="1"/>
  <c r="Q888" i="1"/>
  <c r="R888" i="1"/>
  <c r="X888" i="1" s="1"/>
  <c r="K888" i="1"/>
  <c r="I888" i="1"/>
  <c r="J888" i="1" s="1"/>
  <c r="U888" i="1" s="1"/>
  <c r="E888" i="1"/>
  <c r="L888" i="1"/>
  <c r="D888" i="1"/>
  <c r="F889" i="1"/>
  <c r="C888" i="1"/>
  <c r="H889" i="1" l="1"/>
  <c r="T889" i="1"/>
  <c r="B889" i="1"/>
  <c r="M889" i="1" s="1"/>
  <c r="V889" i="1" s="1"/>
  <c r="G889" i="1"/>
  <c r="P889" i="1" s="1"/>
  <c r="Q889" i="1" l="1"/>
  <c r="R889" i="1"/>
  <c r="X889" i="1" s="1"/>
  <c r="N889" i="1"/>
  <c r="O889" i="1" s="1"/>
  <c r="W889" i="1" s="1"/>
  <c r="K889" i="1"/>
  <c r="I889" i="1"/>
  <c r="J889" i="1" s="1"/>
  <c r="U889" i="1" s="1"/>
  <c r="F890" i="1"/>
  <c r="C889" i="1"/>
  <c r="E889" i="1"/>
  <c r="L889" i="1"/>
  <c r="D889" i="1"/>
  <c r="H890" i="1" l="1"/>
  <c r="T890" i="1"/>
  <c r="B890" i="1"/>
  <c r="M890" i="1" s="1"/>
  <c r="V890" i="1" s="1"/>
  <c r="G890" i="1"/>
  <c r="P890" i="1" s="1"/>
  <c r="R890" i="1" l="1"/>
  <c r="X890" i="1" s="1"/>
  <c r="N890" i="1"/>
  <c r="O890" i="1" s="1"/>
  <c r="W890" i="1" s="1"/>
  <c r="Q890" i="1"/>
  <c r="K890" i="1"/>
  <c r="I890" i="1"/>
  <c r="J890" i="1" s="1"/>
  <c r="U890" i="1" s="1"/>
  <c r="E890" i="1"/>
  <c r="L890" i="1"/>
  <c r="D890" i="1"/>
  <c r="F891" i="1"/>
  <c r="C890" i="1"/>
  <c r="H891" i="1" l="1"/>
  <c r="T891" i="1"/>
  <c r="G891" i="1"/>
  <c r="P891" i="1" s="1"/>
  <c r="B891" i="1"/>
  <c r="M891" i="1" s="1"/>
  <c r="V891" i="1" s="1"/>
  <c r="N891" i="1" l="1"/>
  <c r="O891" i="1" s="1"/>
  <c r="W891" i="1" s="1"/>
  <c r="Q891" i="1"/>
  <c r="R891" i="1"/>
  <c r="X891" i="1" s="1"/>
  <c r="K891" i="1"/>
  <c r="I891" i="1"/>
  <c r="J891" i="1" s="1"/>
  <c r="U891" i="1" s="1"/>
  <c r="E891" i="1"/>
  <c r="L891" i="1"/>
  <c r="D891" i="1"/>
  <c r="C891" i="1"/>
  <c r="F892" i="1"/>
  <c r="H892" i="1" l="1"/>
  <c r="T892" i="1"/>
  <c r="B892" i="1"/>
  <c r="M892" i="1" s="1"/>
  <c r="V892" i="1" s="1"/>
  <c r="G892" i="1"/>
  <c r="P892" i="1" s="1"/>
  <c r="N892" i="1" l="1"/>
  <c r="O892" i="1" s="1"/>
  <c r="W892" i="1" s="1"/>
  <c r="R892" i="1"/>
  <c r="X892" i="1" s="1"/>
  <c r="Q892" i="1"/>
  <c r="K892" i="1"/>
  <c r="I892" i="1"/>
  <c r="J892" i="1" s="1"/>
  <c r="U892" i="1" s="1"/>
  <c r="L892" i="1"/>
  <c r="D892" i="1"/>
  <c r="F893" i="1"/>
  <c r="C892" i="1"/>
  <c r="E892" i="1"/>
  <c r="H893" i="1" l="1"/>
  <c r="T893" i="1"/>
  <c r="G893" i="1"/>
  <c r="P893" i="1" s="1"/>
  <c r="B893" i="1"/>
  <c r="M893" i="1" s="1"/>
  <c r="V893" i="1" s="1"/>
  <c r="Q893" i="1" l="1"/>
  <c r="R893" i="1"/>
  <c r="X893" i="1" s="1"/>
  <c r="N893" i="1"/>
  <c r="O893" i="1" s="1"/>
  <c r="W893" i="1" s="1"/>
  <c r="K893" i="1"/>
  <c r="I893" i="1"/>
  <c r="J893" i="1" s="1"/>
  <c r="U893" i="1" s="1"/>
  <c r="E893" i="1"/>
  <c r="L893" i="1"/>
  <c r="D893" i="1"/>
  <c r="F894" i="1"/>
  <c r="C893" i="1"/>
  <c r="H894" i="1" l="1"/>
  <c r="T894" i="1"/>
  <c r="B894" i="1"/>
  <c r="M894" i="1" s="1"/>
  <c r="V894" i="1" s="1"/>
  <c r="G894" i="1"/>
  <c r="P894" i="1" s="1"/>
  <c r="N894" i="1" l="1"/>
  <c r="O894" i="1" s="1"/>
  <c r="W894" i="1" s="1"/>
  <c r="R894" i="1"/>
  <c r="X894" i="1" s="1"/>
  <c r="Q894" i="1"/>
  <c r="K894" i="1"/>
  <c r="I894" i="1"/>
  <c r="J894" i="1" s="1"/>
  <c r="U894" i="1" s="1"/>
  <c r="E894" i="1"/>
  <c r="F895" i="1"/>
  <c r="L894" i="1"/>
  <c r="D894" i="1"/>
  <c r="C894" i="1"/>
  <c r="H895" i="1" l="1"/>
  <c r="T895" i="1"/>
  <c r="B895" i="1"/>
  <c r="M895" i="1" s="1"/>
  <c r="V895" i="1" s="1"/>
  <c r="G895" i="1"/>
  <c r="P895" i="1" s="1"/>
  <c r="Q895" i="1" l="1"/>
  <c r="N895" i="1"/>
  <c r="O895" i="1" s="1"/>
  <c r="W895" i="1" s="1"/>
  <c r="R895" i="1"/>
  <c r="X895" i="1" s="1"/>
  <c r="K895" i="1"/>
  <c r="I895" i="1"/>
  <c r="J895" i="1" s="1"/>
  <c r="U895" i="1" s="1"/>
  <c r="E895" i="1"/>
  <c r="L895" i="1"/>
  <c r="D895" i="1"/>
  <c r="F896" i="1"/>
  <c r="C895" i="1"/>
  <c r="H896" i="1" l="1"/>
  <c r="T896" i="1"/>
  <c r="G896" i="1"/>
  <c r="P896" i="1" s="1"/>
  <c r="B896" i="1"/>
  <c r="M896" i="1" s="1"/>
  <c r="V896" i="1" s="1"/>
  <c r="N896" i="1" l="1"/>
  <c r="O896" i="1" s="1"/>
  <c r="W896" i="1" s="1"/>
  <c r="R896" i="1"/>
  <c r="X896" i="1" s="1"/>
  <c r="Q896" i="1"/>
  <c r="K896" i="1"/>
  <c r="I896" i="1"/>
  <c r="J896" i="1" s="1"/>
  <c r="U896" i="1" s="1"/>
  <c r="E896" i="1"/>
  <c r="L896" i="1"/>
  <c r="D896" i="1"/>
  <c r="F897" i="1"/>
  <c r="C896" i="1"/>
  <c r="H897" i="1" l="1"/>
  <c r="T897" i="1"/>
  <c r="B897" i="1"/>
  <c r="M897" i="1" s="1"/>
  <c r="V897" i="1" s="1"/>
  <c r="G897" i="1"/>
  <c r="P897" i="1" s="1"/>
  <c r="Q897" i="1" l="1"/>
  <c r="R897" i="1"/>
  <c r="X897" i="1" s="1"/>
  <c r="N897" i="1"/>
  <c r="O897" i="1" s="1"/>
  <c r="W897" i="1" s="1"/>
  <c r="K897" i="1"/>
  <c r="I897" i="1"/>
  <c r="J897" i="1" s="1"/>
  <c r="U897" i="1" s="1"/>
  <c r="F898" i="1"/>
  <c r="C897" i="1"/>
  <c r="E897" i="1"/>
  <c r="L897" i="1"/>
  <c r="D897" i="1"/>
  <c r="H898" i="1" l="1"/>
  <c r="T898" i="1"/>
  <c r="B898" i="1"/>
  <c r="M898" i="1" s="1"/>
  <c r="V898" i="1" s="1"/>
  <c r="G898" i="1"/>
  <c r="P898" i="1" s="1"/>
  <c r="R898" i="1" l="1"/>
  <c r="X898" i="1" s="1"/>
  <c r="N898" i="1"/>
  <c r="O898" i="1" s="1"/>
  <c r="W898" i="1" s="1"/>
  <c r="Q898" i="1"/>
  <c r="K898" i="1"/>
  <c r="I898" i="1"/>
  <c r="J898" i="1" s="1"/>
  <c r="U898" i="1" s="1"/>
  <c r="F899" i="1"/>
  <c r="E898" i="1"/>
  <c r="D898" i="1"/>
  <c r="C898" i="1"/>
  <c r="L898" i="1"/>
  <c r="H899" i="1" l="1"/>
  <c r="T899" i="1"/>
  <c r="B899" i="1"/>
  <c r="M899" i="1" s="1"/>
  <c r="V899" i="1" s="1"/>
  <c r="G899" i="1"/>
  <c r="P899" i="1" s="1"/>
  <c r="N899" i="1" l="1"/>
  <c r="O899" i="1" s="1"/>
  <c r="W899" i="1" s="1"/>
  <c r="R899" i="1"/>
  <c r="X899" i="1" s="1"/>
  <c r="Q899" i="1"/>
  <c r="K899" i="1"/>
  <c r="I899" i="1"/>
  <c r="J899" i="1" s="1"/>
  <c r="U899" i="1" s="1"/>
  <c r="E899" i="1"/>
  <c r="L899" i="1"/>
  <c r="D899" i="1"/>
  <c r="C899" i="1"/>
  <c r="F900" i="1"/>
  <c r="H900" i="1" l="1"/>
  <c r="T900" i="1"/>
  <c r="G900" i="1"/>
  <c r="P900" i="1" s="1"/>
  <c r="B900" i="1"/>
  <c r="M900" i="1" s="1"/>
  <c r="V900" i="1" s="1"/>
  <c r="N900" i="1" l="1"/>
  <c r="O900" i="1" s="1"/>
  <c r="W900" i="1" s="1"/>
  <c r="R900" i="1"/>
  <c r="X900" i="1" s="1"/>
  <c r="Q900" i="1"/>
  <c r="K900" i="1"/>
  <c r="I900" i="1"/>
  <c r="J900" i="1" s="1"/>
  <c r="U900" i="1" s="1"/>
  <c r="E900" i="1"/>
  <c r="F901" i="1"/>
  <c r="L900" i="1"/>
  <c r="D900" i="1"/>
  <c r="C900" i="1"/>
  <c r="H901" i="1" l="1"/>
  <c r="T901" i="1"/>
  <c r="B901" i="1"/>
  <c r="M901" i="1" s="1"/>
  <c r="V901" i="1" s="1"/>
  <c r="G901" i="1"/>
  <c r="P901" i="1" s="1"/>
  <c r="Q901" i="1" l="1"/>
  <c r="N901" i="1"/>
  <c r="O901" i="1" s="1"/>
  <c r="W901" i="1" s="1"/>
  <c r="R901" i="1"/>
  <c r="X901" i="1" s="1"/>
  <c r="K901" i="1"/>
  <c r="I901" i="1"/>
  <c r="J901" i="1" s="1"/>
  <c r="U901" i="1" s="1"/>
  <c r="E901" i="1"/>
  <c r="L901" i="1"/>
  <c r="D901" i="1"/>
  <c r="F902" i="1"/>
  <c r="C901" i="1"/>
  <c r="H902" i="1" l="1"/>
  <c r="T902" i="1"/>
  <c r="G902" i="1"/>
  <c r="P902" i="1" s="1"/>
  <c r="B902" i="1"/>
  <c r="M902" i="1" s="1"/>
  <c r="V902" i="1" s="1"/>
  <c r="N902" i="1" l="1"/>
  <c r="O902" i="1" s="1"/>
  <c r="W902" i="1" s="1"/>
  <c r="R902" i="1"/>
  <c r="X902" i="1" s="1"/>
  <c r="Q902" i="1"/>
  <c r="K902" i="1"/>
  <c r="I902" i="1"/>
  <c r="J902" i="1" s="1"/>
  <c r="U902" i="1" s="1"/>
  <c r="E902" i="1"/>
  <c r="F903" i="1"/>
  <c r="C902" i="1"/>
  <c r="L902" i="1"/>
  <c r="D902" i="1"/>
  <c r="H903" i="1" l="1"/>
  <c r="T903" i="1"/>
  <c r="B903" i="1"/>
  <c r="M903" i="1" s="1"/>
  <c r="V903" i="1" s="1"/>
  <c r="G903" i="1"/>
  <c r="P903" i="1" s="1"/>
  <c r="Q903" i="1" l="1"/>
  <c r="N903" i="1"/>
  <c r="O903" i="1" s="1"/>
  <c r="W903" i="1" s="1"/>
  <c r="R903" i="1"/>
  <c r="X903" i="1" s="1"/>
  <c r="K903" i="1"/>
  <c r="I903" i="1"/>
  <c r="J903" i="1" s="1"/>
  <c r="U903" i="1" s="1"/>
  <c r="F904" i="1"/>
  <c r="C903" i="1"/>
  <c r="E903" i="1"/>
  <c r="D903" i="1"/>
  <c r="L903" i="1"/>
  <c r="H904" i="1" l="1"/>
  <c r="T904" i="1"/>
  <c r="G904" i="1"/>
  <c r="P904" i="1" s="1"/>
  <c r="B904" i="1"/>
  <c r="M904" i="1" s="1"/>
  <c r="V904" i="1" s="1"/>
  <c r="N904" i="1" l="1"/>
  <c r="O904" i="1" s="1"/>
  <c r="W904" i="1" s="1"/>
  <c r="Q904" i="1"/>
  <c r="R904" i="1"/>
  <c r="X904" i="1" s="1"/>
  <c r="K904" i="1"/>
  <c r="I904" i="1"/>
  <c r="J904" i="1" s="1"/>
  <c r="U904" i="1" s="1"/>
  <c r="E904" i="1"/>
  <c r="L904" i="1"/>
  <c r="D904" i="1"/>
  <c r="F905" i="1"/>
  <c r="C904" i="1"/>
  <c r="H905" i="1" l="1"/>
  <c r="T905" i="1"/>
  <c r="G905" i="1"/>
  <c r="P905" i="1" s="1"/>
  <c r="B905" i="1"/>
  <c r="M905" i="1" s="1"/>
  <c r="V905" i="1" s="1"/>
  <c r="Q905" i="1" l="1"/>
  <c r="N905" i="1"/>
  <c r="O905" i="1" s="1"/>
  <c r="W905" i="1" s="1"/>
  <c r="R905" i="1"/>
  <c r="X905" i="1" s="1"/>
  <c r="K905" i="1"/>
  <c r="I905" i="1"/>
  <c r="J905" i="1" s="1"/>
  <c r="U905" i="1" s="1"/>
  <c r="L905" i="1"/>
  <c r="D905" i="1"/>
  <c r="E905" i="1"/>
  <c r="C905" i="1"/>
  <c r="F906" i="1"/>
  <c r="H906" i="1" l="1"/>
  <c r="T906" i="1"/>
  <c r="B906" i="1"/>
  <c r="M906" i="1" s="1"/>
  <c r="V906" i="1" s="1"/>
  <c r="G906" i="1"/>
  <c r="P906" i="1" s="1"/>
  <c r="R906" i="1" l="1"/>
  <c r="X906" i="1" s="1"/>
  <c r="N906" i="1"/>
  <c r="O906" i="1" s="1"/>
  <c r="W906" i="1" s="1"/>
  <c r="Q906" i="1"/>
  <c r="K906" i="1"/>
  <c r="I906" i="1"/>
  <c r="J906" i="1" s="1"/>
  <c r="U906" i="1" s="1"/>
  <c r="L906" i="1"/>
  <c r="D906" i="1"/>
  <c r="F907" i="1"/>
  <c r="C906" i="1"/>
  <c r="E906" i="1"/>
  <c r="H907" i="1" l="1"/>
  <c r="T907" i="1"/>
  <c r="G907" i="1"/>
  <c r="P907" i="1" s="1"/>
  <c r="B907" i="1"/>
  <c r="M907" i="1" s="1"/>
  <c r="V907" i="1" s="1"/>
  <c r="N907" i="1" l="1"/>
  <c r="O907" i="1" s="1"/>
  <c r="W907" i="1" s="1"/>
  <c r="Q907" i="1"/>
  <c r="R907" i="1"/>
  <c r="X907" i="1" s="1"/>
  <c r="K907" i="1"/>
  <c r="I907" i="1"/>
  <c r="J907" i="1" s="1"/>
  <c r="U907" i="1" s="1"/>
  <c r="E907" i="1"/>
  <c r="L907" i="1"/>
  <c r="D907" i="1"/>
  <c r="F908" i="1"/>
  <c r="C907" i="1"/>
  <c r="H908" i="1" l="1"/>
  <c r="T908" i="1"/>
  <c r="B908" i="1"/>
  <c r="M908" i="1" s="1"/>
  <c r="V908" i="1" s="1"/>
  <c r="G908" i="1"/>
  <c r="P908" i="1" s="1"/>
  <c r="N908" i="1" l="1"/>
  <c r="O908" i="1" s="1"/>
  <c r="W908" i="1" s="1"/>
  <c r="R908" i="1"/>
  <c r="X908" i="1" s="1"/>
  <c r="Q908" i="1"/>
  <c r="K908" i="1"/>
  <c r="I908" i="1"/>
  <c r="J908" i="1" s="1"/>
  <c r="U908" i="1" s="1"/>
  <c r="E908" i="1"/>
  <c r="F909" i="1"/>
  <c r="L908" i="1"/>
  <c r="D908" i="1"/>
  <c r="C908" i="1"/>
  <c r="H909" i="1" l="1"/>
  <c r="T909" i="1"/>
  <c r="B909" i="1"/>
  <c r="M909" i="1" s="1"/>
  <c r="V909" i="1" s="1"/>
  <c r="G909" i="1"/>
  <c r="P909" i="1" s="1"/>
  <c r="Q909" i="1" l="1"/>
  <c r="R909" i="1"/>
  <c r="X909" i="1" s="1"/>
  <c r="N909" i="1"/>
  <c r="O909" i="1" s="1"/>
  <c r="W909" i="1" s="1"/>
  <c r="K909" i="1"/>
  <c r="I909" i="1"/>
  <c r="J909" i="1" s="1"/>
  <c r="U909" i="1" s="1"/>
  <c r="E909" i="1"/>
  <c r="L909" i="1"/>
  <c r="D909" i="1"/>
  <c r="F910" i="1"/>
  <c r="C909" i="1"/>
  <c r="H910" i="1" l="1"/>
  <c r="T910" i="1"/>
  <c r="G910" i="1"/>
  <c r="P910" i="1" s="1"/>
  <c r="B910" i="1"/>
  <c r="M910" i="1" s="1"/>
  <c r="V910" i="1" s="1"/>
  <c r="N910" i="1" l="1"/>
  <c r="O910" i="1" s="1"/>
  <c r="W910" i="1" s="1"/>
  <c r="R910" i="1"/>
  <c r="X910" i="1" s="1"/>
  <c r="Q910" i="1"/>
  <c r="K910" i="1"/>
  <c r="I910" i="1"/>
  <c r="J910" i="1" s="1"/>
  <c r="U910" i="1" s="1"/>
  <c r="E910" i="1"/>
  <c r="F911" i="1"/>
  <c r="C910" i="1"/>
  <c r="L910" i="1"/>
  <c r="D910" i="1"/>
  <c r="H911" i="1" l="1"/>
  <c r="T911" i="1"/>
  <c r="B911" i="1"/>
  <c r="M911" i="1" s="1"/>
  <c r="V911" i="1" s="1"/>
  <c r="G911" i="1"/>
  <c r="P911" i="1" s="1"/>
  <c r="Q911" i="1" l="1"/>
  <c r="N911" i="1"/>
  <c r="O911" i="1" s="1"/>
  <c r="W911" i="1" s="1"/>
  <c r="R911" i="1"/>
  <c r="X911" i="1" s="1"/>
  <c r="K911" i="1"/>
  <c r="I911" i="1"/>
  <c r="J911" i="1" s="1"/>
  <c r="U911" i="1" s="1"/>
  <c r="F912" i="1"/>
  <c r="C911" i="1"/>
  <c r="E911" i="1"/>
  <c r="D911" i="1"/>
  <c r="L911" i="1"/>
  <c r="H912" i="1" l="1"/>
  <c r="T912" i="1"/>
  <c r="G912" i="1"/>
  <c r="P912" i="1" s="1"/>
  <c r="B912" i="1"/>
  <c r="M912" i="1" s="1"/>
  <c r="V912" i="1" s="1"/>
  <c r="N912" i="1" l="1"/>
  <c r="O912" i="1" s="1"/>
  <c r="W912" i="1" s="1"/>
  <c r="R912" i="1"/>
  <c r="X912" i="1" s="1"/>
  <c r="Q912" i="1"/>
  <c r="K912" i="1"/>
  <c r="I912" i="1"/>
  <c r="J912" i="1" s="1"/>
  <c r="U912" i="1" s="1"/>
  <c r="E912" i="1"/>
  <c r="L912" i="1"/>
  <c r="D912" i="1"/>
  <c r="F913" i="1"/>
  <c r="C912" i="1"/>
  <c r="H913" i="1" l="1"/>
  <c r="T913" i="1"/>
  <c r="G913" i="1"/>
  <c r="P913" i="1" s="1"/>
  <c r="B913" i="1"/>
  <c r="M913" i="1" s="1"/>
  <c r="V913" i="1" s="1"/>
  <c r="Q913" i="1" l="1"/>
  <c r="N913" i="1"/>
  <c r="O913" i="1" s="1"/>
  <c r="W913" i="1" s="1"/>
  <c r="R913" i="1"/>
  <c r="X913" i="1" s="1"/>
  <c r="K913" i="1"/>
  <c r="I913" i="1"/>
  <c r="J913" i="1" s="1"/>
  <c r="U913" i="1" s="1"/>
  <c r="L913" i="1"/>
  <c r="F914" i="1"/>
  <c r="D913" i="1"/>
  <c r="E913" i="1"/>
  <c r="C913" i="1"/>
  <c r="H914" i="1" l="1"/>
  <c r="T914" i="1"/>
  <c r="G914" i="1"/>
  <c r="P914" i="1" s="1"/>
  <c r="B914" i="1"/>
  <c r="M914" i="1" s="1"/>
  <c r="V914" i="1" s="1"/>
  <c r="R914" i="1" l="1"/>
  <c r="X914" i="1" s="1"/>
  <c r="Q914" i="1"/>
  <c r="N914" i="1"/>
  <c r="O914" i="1" s="1"/>
  <c r="W914" i="1" s="1"/>
  <c r="K914" i="1"/>
  <c r="I914" i="1"/>
  <c r="J914" i="1" s="1"/>
  <c r="U914" i="1" s="1"/>
  <c r="L914" i="1"/>
  <c r="D914" i="1"/>
  <c r="C914" i="1"/>
  <c r="E914" i="1"/>
  <c r="F915" i="1"/>
  <c r="H915" i="1" l="1"/>
  <c r="T915" i="1"/>
  <c r="G915" i="1"/>
  <c r="P915" i="1" s="1"/>
  <c r="B915" i="1"/>
  <c r="M915" i="1" s="1"/>
  <c r="V915" i="1" s="1"/>
  <c r="N915" i="1" l="1"/>
  <c r="O915" i="1" s="1"/>
  <c r="W915" i="1" s="1"/>
  <c r="R915" i="1"/>
  <c r="X915" i="1" s="1"/>
  <c r="Q915" i="1"/>
  <c r="K915" i="1"/>
  <c r="I915" i="1"/>
  <c r="J915" i="1" s="1"/>
  <c r="U915" i="1" s="1"/>
  <c r="L915" i="1"/>
  <c r="D915" i="1"/>
  <c r="C915" i="1"/>
  <c r="E915" i="1"/>
  <c r="F916" i="1"/>
  <c r="H916" i="1" l="1"/>
  <c r="T916" i="1"/>
  <c r="B916" i="1"/>
  <c r="M916" i="1" s="1"/>
  <c r="V916" i="1" s="1"/>
  <c r="G916" i="1"/>
  <c r="P916" i="1" s="1"/>
  <c r="N916" i="1" l="1"/>
  <c r="O916" i="1" s="1"/>
  <c r="W916" i="1" s="1"/>
  <c r="R916" i="1"/>
  <c r="X916" i="1" s="1"/>
  <c r="Q916" i="1"/>
  <c r="K916" i="1"/>
  <c r="I916" i="1"/>
  <c r="J916" i="1" s="1"/>
  <c r="U916" i="1" s="1"/>
  <c r="L916" i="1"/>
  <c r="D916" i="1"/>
  <c r="F917" i="1"/>
  <c r="C916" i="1"/>
  <c r="E916" i="1"/>
  <c r="H917" i="1" l="1"/>
  <c r="T917" i="1"/>
  <c r="G917" i="1"/>
  <c r="P917" i="1" s="1"/>
  <c r="B917" i="1"/>
  <c r="M917" i="1" s="1"/>
  <c r="V917" i="1" s="1"/>
  <c r="Q917" i="1" l="1"/>
  <c r="N917" i="1"/>
  <c r="O917" i="1" s="1"/>
  <c r="W917" i="1" s="1"/>
  <c r="R917" i="1"/>
  <c r="X917" i="1" s="1"/>
  <c r="K917" i="1"/>
  <c r="I917" i="1"/>
  <c r="J917" i="1" s="1"/>
  <c r="U917" i="1" s="1"/>
  <c r="E917" i="1"/>
  <c r="L917" i="1"/>
  <c r="D917" i="1"/>
  <c r="F918" i="1"/>
  <c r="C917" i="1"/>
  <c r="H918" i="1" l="1"/>
  <c r="T918" i="1"/>
  <c r="B918" i="1"/>
  <c r="M918" i="1" s="1"/>
  <c r="V918" i="1" s="1"/>
  <c r="G918" i="1"/>
  <c r="P918" i="1" s="1"/>
  <c r="N918" i="1" l="1"/>
  <c r="O918" i="1" s="1"/>
  <c r="W918" i="1" s="1"/>
  <c r="R918" i="1"/>
  <c r="X918" i="1" s="1"/>
  <c r="Q918" i="1"/>
  <c r="K918" i="1"/>
  <c r="I918" i="1"/>
  <c r="J918" i="1" s="1"/>
  <c r="U918" i="1" s="1"/>
  <c r="E918" i="1"/>
  <c r="L918" i="1"/>
  <c r="D918" i="1"/>
  <c r="C918" i="1"/>
  <c r="F919" i="1"/>
  <c r="H919" i="1" l="1"/>
  <c r="T919" i="1"/>
  <c r="B919" i="1"/>
  <c r="M919" i="1" s="1"/>
  <c r="V919" i="1" s="1"/>
  <c r="G919" i="1"/>
  <c r="P919" i="1" s="1"/>
  <c r="Q919" i="1" l="1"/>
  <c r="N919" i="1"/>
  <c r="O919" i="1" s="1"/>
  <c r="W919" i="1" s="1"/>
  <c r="R919" i="1"/>
  <c r="X919" i="1" s="1"/>
  <c r="K919" i="1"/>
  <c r="I919" i="1"/>
  <c r="J919" i="1" s="1"/>
  <c r="U919" i="1" s="1"/>
  <c r="E919" i="1"/>
  <c r="L919" i="1"/>
  <c r="D919" i="1"/>
  <c r="F920" i="1"/>
  <c r="C919" i="1"/>
  <c r="H920" i="1" l="1"/>
  <c r="T920" i="1"/>
  <c r="G920" i="1"/>
  <c r="P920" i="1" s="1"/>
  <c r="B920" i="1"/>
  <c r="M920" i="1" s="1"/>
  <c r="V920" i="1" s="1"/>
  <c r="N920" i="1" l="1"/>
  <c r="O920" i="1" s="1"/>
  <c r="W920" i="1" s="1"/>
  <c r="R920" i="1"/>
  <c r="X920" i="1" s="1"/>
  <c r="Q920" i="1"/>
  <c r="K920" i="1"/>
  <c r="I920" i="1"/>
  <c r="J920" i="1" s="1"/>
  <c r="U920" i="1" s="1"/>
  <c r="E920" i="1"/>
  <c r="L920" i="1"/>
  <c r="D920" i="1"/>
  <c r="F921" i="1"/>
  <c r="C920" i="1"/>
  <c r="H921" i="1" l="1"/>
  <c r="T921" i="1"/>
  <c r="B921" i="1"/>
  <c r="M921" i="1" s="1"/>
  <c r="V921" i="1" s="1"/>
  <c r="G921" i="1"/>
  <c r="P921" i="1" s="1"/>
  <c r="Q921" i="1" l="1"/>
  <c r="R921" i="1"/>
  <c r="X921" i="1" s="1"/>
  <c r="N921" i="1"/>
  <c r="O921" i="1" s="1"/>
  <c r="W921" i="1" s="1"/>
  <c r="K921" i="1"/>
  <c r="I921" i="1"/>
  <c r="J921" i="1" s="1"/>
  <c r="U921" i="1" s="1"/>
  <c r="F922" i="1"/>
  <c r="C921" i="1"/>
  <c r="L921" i="1"/>
  <c r="D921" i="1"/>
  <c r="E921" i="1"/>
  <c r="H922" i="1" l="1"/>
  <c r="T922" i="1"/>
  <c r="B922" i="1"/>
  <c r="M922" i="1" s="1"/>
  <c r="V922" i="1" s="1"/>
  <c r="G922" i="1"/>
  <c r="P922" i="1" s="1"/>
  <c r="R922" i="1" l="1"/>
  <c r="X922" i="1" s="1"/>
  <c r="Q922" i="1"/>
  <c r="N922" i="1"/>
  <c r="O922" i="1" s="1"/>
  <c r="W922" i="1" s="1"/>
  <c r="K922" i="1"/>
  <c r="I922" i="1"/>
  <c r="J922" i="1" s="1"/>
  <c r="U922" i="1" s="1"/>
  <c r="E922" i="1"/>
  <c r="L922" i="1"/>
  <c r="D922" i="1"/>
  <c r="F923" i="1"/>
  <c r="C922" i="1"/>
  <c r="H923" i="1" l="1"/>
  <c r="T923" i="1"/>
  <c r="G923" i="1"/>
  <c r="P923" i="1" s="1"/>
  <c r="B923" i="1"/>
  <c r="M923" i="1" s="1"/>
  <c r="V923" i="1" s="1"/>
  <c r="N923" i="1" l="1"/>
  <c r="O923" i="1" s="1"/>
  <c r="W923" i="1" s="1"/>
  <c r="Q923" i="1"/>
  <c r="R923" i="1"/>
  <c r="X923" i="1" s="1"/>
  <c r="K923" i="1"/>
  <c r="I923" i="1"/>
  <c r="J923" i="1" s="1"/>
  <c r="U923" i="1" s="1"/>
  <c r="E923" i="1"/>
  <c r="L923" i="1"/>
  <c r="D923" i="1"/>
  <c r="F924" i="1"/>
  <c r="C923" i="1"/>
  <c r="H924" i="1" l="1"/>
  <c r="T924" i="1"/>
  <c r="B924" i="1"/>
  <c r="M924" i="1" s="1"/>
  <c r="V924" i="1" s="1"/>
  <c r="G924" i="1"/>
  <c r="P924" i="1" s="1"/>
  <c r="N924" i="1" l="1"/>
  <c r="O924" i="1" s="1"/>
  <c r="W924" i="1" s="1"/>
  <c r="R924" i="1"/>
  <c r="X924" i="1" s="1"/>
  <c r="Q924" i="1"/>
  <c r="K924" i="1"/>
  <c r="I924" i="1"/>
  <c r="J924" i="1" s="1"/>
  <c r="U924" i="1" s="1"/>
  <c r="L924" i="1"/>
  <c r="D924" i="1"/>
  <c r="F925" i="1"/>
  <c r="C924" i="1"/>
  <c r="E924" i="1"/>
  <c r="H925" i="1" l="1"/>
  <c r="T925" i="1"/>
  <c r="G925" i="1"/>
  <c r="P925" i="1" s="1"/>
  <c r="B925" i="1"/>
  <c r="M925" i="1" s="1"/>
  <c r="V925" i="1" s="1"/>
  <c r="Q925" i="1" l="1"/>
  <c r="R925" i="1"/>
  <c r="X925" i="1" s="1"/>
  <c r="N925" i="1"/>
  <c r="O925" i="1" s="1"/>
  <c r="W925" i="1" s="1"/>
  <c r="K925" i="1"/>
  <c r="I925" i="1"/>
  <c r="J925" i="1" s="1"/>
  <c r="U925" i="1" s="1"/>
  <c r="E925" i="1"/>
  <c r="L925" i="1"/>
  <c r="D925" i="1"/>
  <c r="F926" i="1"/>
  <c r="C925" i="1"/>
  <c r="H926" i="1" l="1"/>
  <c r="T926" i="1"/>
  <c r="B926" i="1"/>
  <c r="M926" i="1" s="1"/>
  <c r="V926" i="1" s="1"/>
  <c r="G926" i="1"/>
  <c r="P926" i="1" s="1"/>
  <c r="N926" i="1" l="1"/>
  <c r="O926" i="1" s="1"/>
  <c r="W926" i="1" s="1"/>
  <c r="R926" i="1"/>
  <c r="X926" i="1" s="1"/>
  <c r="Q926" i="1"/>
  <c r="K926" i="1"/>
  <c r="I926" i="1"/>
  <c r="J926" i="1" s="1"/>
  <c r="U926" i="1" s="1"/>
  <c r="E926" i="1"/>
  <c r="F927" i="1"/>
  <c r="D926" i="1"/>
  <c r="C926" i="1"/>
  <c r="L926" i="1"/>
  <c r="H927" i="1" l="1"/>
  <c r="T927" i="1"/>
  <c r="B927" i="1"/>
  <c r="M927" i="1" s="1"/>
  <c r="V927" i="1" s="1"/>
  <c r="G927" i="1"/>
  <c r="P927" i="1" s="1"/>
  <c r="Q927" i="1" l="1"/>
  <c r="N927" i="1"/>
  <c r="O927" i="1" s="1"/>
  <c r="W927" i="1" s="1"/>
  <c r="R927" i="1"/>
  <c r="X927" i="1" s="1"/>
  <c r="K927" i="1"/>
  <c r="I927" i="1"/>
  <c r="J927" i="1" s="1"/>
  <c r="U927" i="1" s="1"/>
  <c r="E927" i="1"/>
  <c r="L927" i="1"/>
  <c r="D927" i="1"/>
  <c r="F928" i="1"/>
  <c r="C927" i="1"/>
  <c r="H928" i="1" l="1"/>
  <c r="T928" i="1"/>
  <c r="G928" i="1"/>
  <c r="P928" i="1" s="1"/>
  <c r="B928" i="1"/>
  <c r="M928" i="1" s="1"/>
  <c r="V928" i="1" s="1"/>
  <c r="N928" i="1" l="1"/>
  <c r="O928" i="1" s="1"/>
  <c r="W928" i="1" s="1"/>
  <c r="Q928" i="1"/>
  <c r="R928" i="1"/>
  <c r="X928" i="1" s="1"/>
  <c r="K928" i="1"/>
  <c r="I928" i="1"/>
  <c r="J928" i="1" s="1"/>
  <c r="U928" i="1" s="1"/>
  <c r="L928" i="1"/>
  <c r="F929" i="1"/>
  <c r="E928" i="1"/>
  <c r="D928" i="1"/>
  <c r="C928" i="1"/>
  <c r="H929" i="1" l="1"/>
  <c r="T929" i="1"/>
  <c r="B929" i="1"/>
  <c r="M929" i="1" s="1"/>
  <c r="V929" i="1" s="1"/>
  <c r="G929" i="1"/>
  <c r="P929" i="1" s="1"/>
  <c r="Q929" i="1" l="1"/>
  <c r="N929" i="1"/>
  <c r="O929" i="1" s="1"/>
  <c r="W929" i="1" s="1"/>
  <c r="R929" i="1"/>
  <c r="X929" i="1" s="1"/>
  <c r="K929" i="1"/>
  <c r="I929" i="1"/>
  <c r="J929" i="1" s="1"/>
  <c r="U929" i="1" s="1"/>
  <c r="F930" i="1"/>
  <c r="C929" i="1"/>
  <c r="L929" i="1"/>
  <c r="E929" i="1"/>
  <c r="D929" i="1"/>
  <c r="H930" i="1" l="1"/>
  <c r="T930" i="1"/>
  <c r="B930" i="1"/>
  <c r="M930" i="1" s="1"/>
  <c r="V930" i="1" s="1"/>
  <c r="G930" i="1"/>
  <c r="P930" i="1" s="1"/>
  <c r="R930" i="1" l="1"/>
  <c r="X930" i="1" s="1"/>
  <c r="Q930" i="1"/>
  <c r="N930" i="1"/>
  <c r="O930" i="1" s="1"/>
  <c r="W930" i="1" s="1"/>
  <c r="K930" i="1"/>
  <c r="I930" i="1"/>
  <c r="J930" i="1" s="1"/>
  <c r="U930" i="1" s="1"/>
  <c r="E930" i="1"/>
  <c r="L930" i="1"/>
  <c r="D930" i="1"/>
  <c r="F931" i="1"/>
  <c r="C930" i="1"/>
  <c r="H931" i="1" l="1"/>
  <c r="T931" i="1"/>
  <c r="G931" i="1"/>
  <c r="P931" i="1" s="1"/>
  <c r="B931" i="1"/>
  <c r="M931" i="1" s="1"/>
  <c r="V931" i="1" s="1"/>
  <c r="N931" i="1" l="1"/>
  <c r="O931" i="1" s="1"/>
  <c r="W931" i="1" s="1"/>
  <c r="R931" i="1"/>
  <c r="X931" i="1" s="1"/>
  <c r="Q931" i="1"/>
  <c r="K931" i="1"/>
  <c r="I931" i="1"/>
  <c r="J931" i="1" s="1"/>
  <c r="U931" i="1" s="1"/>
  <c r="E931" i="1"/>
  <c r="D931" i="1"/>
  <c r="F932" i="1"/>
  <c r="C931" i="1"/>
  <c r="L931" i="1"/>
  <c r="H932" i="1" l="1"/>
  <c r="T932" i="1"/>
  <c r="B932" i="1"/>
  <c r="M932" i="1" s="1"/>
  <c r="V932" i="1" s="1"/>
  <c r="G932" i="1"/>
  <c r="P932" i="1" s="1"/>
  <c r="N932" i="1" l="1"/>
  <c r="O932" i="1" s="1"/>
  <c r="W932" i="1" s="1"/>
  <c r="R932" i="1"/>
  <c r="X932" i="1" s="1"/>
  <c r="Q932" i="1"/>
  <c r="K932" i="1"/>
  <c r="I932" i="1"/>
  <c r="J932" i="1" s="1"/>
  <c r="U932" i="1" s="1"/>
  <c r="E932" i="1"/>
  <c r="L932" i="1"/>
  <c r="D932" i="1"/>
  <c r="F933" i="1"/>
  <c r="C932" i="1"/>
  <c r="H933" i="1" l="1"/>
  <c r="T933" i="1"/>
  <c r="G933" i="1"/>
  <c r="P933" i="1" s="1"/>
  <c r="B933" i="1"/>
  <c r="M933" i="1" s="1"/>
  <c r="V933" i="1" s="1"/>
  <c r="Q933" i="1" l="1"/>
  <c r="N933" i="1"/>
  <c r="O933" i="1" s="1"/>
  <c r="W933" i="1" s="1"/>
  <c r="R933" i="1"/>
  <c r="X933" i="1" s="1"/>
  <c r="K933" i="1"/>
  <c r="I933" i="1"/>
  <c r="J933" i="1" s="1"/>
  <c r="U933" i="1" s="1"/>
  <c r="E933" i="1"/>
  <c r="L933" i="1"/>
  <c r="D933" i="1"/>
  <c r="F934" i="1"/>
  <c r="C933" i="1"/>
  <c r="H934" i="1" l="1"/>
  <c r="T934" i="1"/>
  <c r="B934" i="1"/>
  <c r="M934" i="1" s="1"/>
  <c r="V934" i="1" s="1"/>
  <c r="G934" i="1"/>
  <c r="P934" i="1" s="1"/>
  <c r="N934" i="1" l="1"/>
  <c r="O934" i="1" s="1"/>
  <c r="W934" i="1" s="1"/>
  <c r="R934" i="1"/>
  <c r="X934" i="1" s="1"/>
  <c r="Q934" i="1"/>
  <c r="K934" i="1"/>
  <c r="I934" i="1"/>
  <c r="J934" i="1" s="1"/>
  <c r="U934" i="1" s="1"/>
  <c r="F935" i="1"/>
  <c r="C934" i="1"/>
  <c r="E934" i="1"/>
  <c r="L934" i="1"/>
  <c r="D934" i="1"/>
  <c r="H935" i="1" l="1"/>
  <c r="T935" i="1"/>
  <c r="B935" i="1"/>
  <c r="M935" i="1" s="1"/>
  <c r="V935" i="1" s="1"/>
  <c r="G935" i="1"/>
  <c r="P935" i="1" s="1"/>
  <c r="Q935" i="1" l="1"/>
  <c r="N935" i="1"/>
  <c r="O935" i="1" s="1"/>
  <c r="W935" i="1" s="1"/>
  <c r="R935" i="1"/>
  <c r="X935" i="1" s="1"/>
  <c r="K935" i="1"/>
  <c r="I935" i="1"/>
  <c r="J935" i="1" s="1"/>
  <c r="U935" i="1" s="1"/>
  <c r="E935" i="1"/>
  <c r="L935" i="1"/>
  <c r="D935" i="1"/>
  <c r="F936" i="1"/>
  <c r="C935" i="1"/>
  <c r="H936" i="1" l="1"/>
  <c r="T936" i="1"/>
  <c r="G936" i="1"/>
  <c r="P936" i="1" s="1"/>
  <c r="B936" i="1"/>
  <c r="M936" i="1" s="1"/>
  <c r="V936" i="1" s="1"/>
  <c r="Q936" i="1" l="1"/>
  <c r="N936" i="1"/>
  <c r="O936" i="1" s="1"/>
  <c r="W936" i="1" s="1"/>
  <c r="R936" i="1"/>
  <c r="X936" i="1" s="1"/>
  <c r="K936" i="1"/>
  <c r="I936" i="1"/>
  <c r="J936" i="1" s="1"/>
  <c r="U936" i="1" s="1"/>
  <c r="E936" i="1"/>
  <c r="L936" i="1"/>
  <c r="D936" i="1"/>
  <c r="C936" i="1"/>
  <c r="F937" i="1"/>
  <c r="H937" i="1" l="1"/>
  <c r="T937" i="1"/>
  <c r="B937" i="1"/>
  <c r="M937" i="1" s="1"/>
  <c r="V937" i="1" s="1"/>
  <c r="G937" i="1"/>
  <c r="P937" i="1" s="1"/>
  <c r="R937" i="1" l="1"/>
  <c r="X937" i="1" s="1"/>
  <c r="Q937" i="1"/>
  <c r="N937" i="1"/>
  <c r="O937" i="1" s="1"/>
  <c r="W937" i="1" s="1"/>
  <c r="K937" i="1"/>
  <c r="I937" i="1"/>
  <c r="J937" i="1" s="1"/>
  <c r="U937" i="1" s="1"/>
  <c r="L937" i="1"/>
  <c r="D937" i="1"/>
  <c r="F938" i="1"/>
  <c r="C937" i="1"/>
  <c r="E937" i="1"/>
  <c r="H938" i="1" l="1"/>
  <c r="T938" i="1"/>
  <c r="G938" i="1"/>
  <c r="P938" i="1" s="1"/>
  <c r="B938" i="1"/>
  <c r="M938" i="1" s="1"/>
  <c r="V938" i="1" s="1"/>
  <c r="R938" i="1" l="1"/>
  <c r="X938" i="1" s="1"/>
  <c r="N938" i="1"/>
  <c r="O938" i="1" s="1"/>
  <c r="W938" i="1" s="1"/>
  <c r="Q938" i="1"/>
  <c r="K938" i="1"/>
  <c r="I938" i="1"/>
  <c r="J938" i="1" s="1"/>
  <c r="U938" i="1" s="1"/>
  <c r="E938" i="1"/>
  <c r="L938" i="1"/>
  <c r="D938" i="1"/>
  <c r="F939" i="1"/>
  <c r="C938" i="1"/>
  <c r="H939" i="1" l="1"/>
  <c r="T939" i="1"/>
  <c r="B939" i="1"/>
  <c r="M939" i="1" s="1"/>
  <c r="V939" i="1" s="1"/>
  <c r="G939" i="1"/>
  <c r="P939" i="1" s="1"/>
  <c r="N939" i="1" l="1"/>
  <c r="O939" i="1" s="1"/>
  <c r="W939" i="1" s="1"/>
  <c r="R939" i="1"/>
  <c r="X939" i="1" s="1"/>
  <c r="Q939" i="1"/>
  <c r="K939" i="1"/>
  <c r="I939" i="1"/>
  <c r="J939" i="1" s="1"/>
  <c r="U939" i="1" s="1"/>
  <c r="E939" i="1"/>
  <c r="F940" i="1"/>
  <c r="L939" i="1"/>
  <c r="D939" i="1"/>
  <c r="C939" i="1"/>
  <c r="H940" i="1" l="1"/>
  <c r="T940" i="1"/>
  <c r="B940" i="1"/>
  <c r="M940" i="1" s="1"/>
  <c r="V940" i="1" s="1"/>
  <c r="G940" i="1"/>
  <c r="P940" i="1" s="1"/>
  <c r="N940" i="1" l="1"/>
  <c r="O940" i="1" s="1"/>
  <c r="W940" i="1" s="1"/>
  <c r="R940" i="1"/>
  <c r="X940" i="1" s="1"/>
  <c r="Q940" i="1"/>
  <c r="K940" i="1"/>
  <c r="I940" i="1"/>
  <c r="J940" i="1" s="1"/>
  <c r="U940" i="1" s="1"/>
  <c r="E940" i="1"/>
  <c r="L940" i="1"/>
  <c r="D940" i="1"/>
  <c r="F941" i="1"/>
  <c r="C940" i="1"/>
  <c r="H941" i="1" l="1"/>
  <c r="T941" i="1"/>
  <c r="G941" i="1"/>
  <c r="P941" i="1" s="1"/>
  <c r="B941" i="1"/>
  <c r="M941" i="1" s="1"/>
  <c r="V941" i="1" s="1"/>
  <c r="R941" i="1" l="1"/>
  <c r="X941" i="1" s="1"/>
  <c r="Q941" i="1"/>
  <c r="N941" i="1"/>
  <c r="O941" i="1" s="1"/>
  <c r="W941" i="1" s="1"/>
  <c r="K941" i="1"/>
  <c r="I941" i="1"/>
  <c r="J941" i="1" s="1"/>
  <c r="U941" i="1" s="1"/>
  <c r="E941" i="1"/>
  <c r="L941" i="1"/>
  <c r="D941" i="1"/>
  <c r="F942" i="1"/>
  <c r="C941" i="1"/>
  <c r="H942" i="1" l="1"/>
  <c r="T942" i="1"/>
  <c r="B942" i="1"/>
  <c r="M942" i="1" s="1"/>
  <c r="V942" i="1" s="1"/>
  <c r="G942" i="1"/>
  <c r="P942" i="1" s="1"/>
  <c r="N942" i="1" l="1"/>
  <c r="O942" i="1" s="1"/>
  <c r="W942" i="1" s="1"/>
  <c r="R942" i="1"/>
  <c r="X942" i="1" s="1"/>
  <c r="Q942" i="1"/>
  <c r="K942" i="1"/>
  <c r="I942" i="1"/>
  <c r="J942" i="1" s="1"/>
  <c r="U942" i="1" s="1"/>
  <c r="F943" i="1"/>
  <c r="C942" i="1"/>
  <c r="E942" i="1"/>
  <c r="L942" i="1"/>
  <c r="D942" i="1"/>
  <c r="H943" i="1" l="1"/>
  <c r="T943" i="1"/>
  <c r="B943" i="1"/>
  <c r="M943" i="1" s="1"/>
  <c r="V943" i="1" s="1"/>
  <c r="G943" i="1"/>
  <c r="P943" i="1" s="1"/>
  <c r="Q943" i="1" l="1"/>
  <c r="N943" i="1"/>
  <c r="O943" i="1" s="1"/>
  <c r="W943" i="1" s="1"/>
  <c r="R943" i="1"/>
  <c r="X943" i="1" s="1"/>
  <c r="K943" i="1"/>
  <c r="I943" i="1"/>
  <c r="J943" i="1" s="1"/>
  <c r="U943" i="1" s="1"/>
  <c r="E943" i="1"/>
  <c r="L943" i="1"/>
  <c r="D943" i="1"/>
  <c r="F944" i="1"/>
  <c r="C943" i="1"/>
  <c r="H944" i="1" l="1"/>
  <c r="T944" i="1"/>
  <c r="G944" i="1"/>
  <c r="P944" i="1" s="1"/>
  <c r="B944" i="1"/>
  <c r="M944" i="1" s="1"/>
  <c r="V944" i="1" s="1"/>
  <c r="Q944" i="1" l="1"/>
  <c r="N944" i="1"/>
  <c r="O944" i="1" s="1"/>
  <c r="W944" i="1" s="1"/>
  <c r="R944" i="1"/>
  <c r="X944" i="1" s="1"/>
  <c r="K944" i="1"/>
  <c r="I944" i="1"/>
  <c r="J944" i="1" s="1"/>
  <c r="U944" i="1" s="1"/>
  <c r="E944" i="1"/>
  <c r="L944" i="1"/>
  <c r="D944" i="1"/>
  <c r="F945" i="1"/>
  <c r="C944" i="1"/>
  <c r="H945" i="1" l="1"/>
  <c r="T945" i="1"/>
  <c r="B945" i="1"/>
  <c r="M945" i="1" s="1"/>
  <c r="V945" i="1" s="1"/>
  <c r="G945" i="1"/>
  <c r="P945" i="1" s="1"/>
  <c r="R945" i="1" l="1"/>
  <c r="X945" i="1" s="1"/>
  <c r="Q945" i="1"/>
  <c r="N945" i="1"/>
  <c r="O945" i="1" s="1"/>
  <c r="W945" i="1" s="1"/>
  <c r="K945" i="1"/>
  <c r="I945" i="1"/>
  <c r="J945" i="1" s="1"/>
  <c r="U945" i="1" s="1"/>
  <c r="F946" i="1"/>
  <c r="E945" i="1"/>
  <c r="D945" i="1"/>
  <c r="L945" i="1"/>
  <c r="C945" i="1"/>
  <c r="H946" i="1" l="1"/>
  <c r="T946" i="1"/>
  <c r="B946" i="1"/>
  <c r="M946" i="1" s="1"/>
  <c r="V946" i="1" s="1"/>
  <c r="G946" i="1"/>
  <c r="P946" i="1" s="1"/>
  <c r="R946" i="1" l="1"/>
  <c r="X946" i="1" s="1"/>
  <c r="Q946" i="1"/>
  <c r="N946" i="1"/>
  <c r="O946" i="1" s="1"/>
  <c r="W946" i="1" s="1"/>
  <c r="K946" i="1"/>
  <c r="I946" i="1"/>
  <c r="J946" i="1" s="1"/>
  <c r="U946" i="1" s="1"/>
  <c r="E946" i="1"/>
  <c r="L946" i="1"/>
  <c r="D946" i="1"/>
  <c r="F947" i="1"/>
  <c r="C946" i="1"/>
  <c r="H947" i="1" l="1"/>
  <c r="T947" i="1"/>
  <c r="G947" i="1"/>
  <c r="P947" i="1" s="1"/>
  <c r="B947" i="1"/>
  <c r="M947" i="1" s="1"/>
  <c r="V947" i="1" s="1"/>
  <c r="N947" i="1" l="1"/>
  <c r="O947" i="1" s="1"/>
  <c r="W947" i="1" s="1"/>
  <c r="Q947" i="1"/>
  <c r="R947" i="1"/>
  <c r="X947" i="1" s="1"/>
  <c r="K947" i="1"/>
  <c r="I947" i="1"/>
  <c r="J947" i="1" s="1"/>
  <c r="U947" i="1" s="1"/>
  <c r="E947" i="1"/>
  <c r="L947" i="1"/>
  <c r="D947" i="1"/>
  <c r="F948" i="1"/>
  <c r="C947" i="1"/>
  <c r="H948" i="1" l="1"/>
  <c r="T948" i="1"/>
  <c r="B948" i="1"/>
  <c r="M948" i="1" s="1"/>
  <c r="V948" i="1" s="1"/>
  <c r="G948" i="1"/>
  <c r="P948" i="1" s="1"/>
  <c r="N948" i="1" l="1"/>
  <c r="O948" i="1" s="1"/>
  <c r="W948" i="1" s="1"/>
  <c r="R948" i="1"/>
  <c r="X948" i="1" s="1"/>
  <c r="Q948" i="1"/>
  <c r="K948" i="1"/>
  <c r="I948" i="1"/>
  <c r="J948" i="1" s="1"/>
  <c r="U948" i="1" s="1"/>
  <c r="F949" i="1"/>
  <c r="C948" i="1"/>
  <c r="E948" i="1"/>
  <c r="L948" i="1"/>
  <c r="D948" i="1"/>
  <c r="H949" i="1" l="1"/>
  <c r="T949" i="1"/>
  <c r="B949" i="1"/>
  <c r="M949" i="1" s="1"/>
  <c r="V949" i="1" s="1"/>
  <c r="G949" i="1"/>
  <c r="P949" i="1" s="1"/>
  <c r="R949" i="1" l="1"/>
  <c r="X949" i="1" s="1"/>
  <c r="Q949" i="1"/>
  <c r="N949" i="1"/>
  <c r="O949" i="1" s="1"/>
  <c r="W949" i="1" s="1"/>
  <c r="K949" i="1"/>
  <c r="I949" i="1"/>
  <c r="J949" i="1" s="1"/>
  <c r="U949" i="1" s="1"/>
  <c r="E949" i="1"/>
  <c r="L949" i="1"/>
  <c r="D949" i="1"/>
  <c r="F950" i="1"/>
  <c r="C949" i="1"/>
  <c r="H950" i="1" l="1"/>
  <c r="T950" i="1"/>
  <c r="G950" i="1"/>
  <c r="P950" i="1" s="1"/>
  <c r="B950" i="1"/>
  <c r="M950" i="1" s="1"/>
  <c r="V950" i="1" s="1"/>
  <c r="N950" i="1" l="1"/>
  <c r="O950" i="1" s="1"/>
  <c r="W950" i="1" s="1"/>
  <c r="R950" i="1"/>
  <c r="X950" i="1" s="1"/>
  <c r="Q950" i="1"/>
  <c r="K950" i="1"/>
  <c r="I950" i="1"/>
  <c r="J950" i="1" s="1"/>
  <c r="U950" i="1" s="1"/>
  <c r="E950" i="1"/>
  <c r="L950" i="1"/>
  <c r="D950" i="1"/>
  <c r="F951" i="1"/>
  <c r="C950" i="1"/>
  <c r="H951" i="1" l="1"/>
  <c r="T951" i="1"/>
  <c r="B951" i="1"/>
  <c r="M951" i="1" s="1"/>
  <c r="V951" i="1" s="1"/>
  <c r="G951" i="1"/>
  <c r="P951" i="1" s="1"/>
  <c r="Q951" i="1" l="1"/>
  <c r="N951" i="1"/>
  <c r="O951" i="1" s="1"/>
  <c r="W951" i="1" s="1"/>
  <c r="R951" i="1"/>
  <c r="X951" i="1" s="1"/>
  <c r="K951" i="1"/>
  <c r="I951" i="1"/>
  <c r="J951" i="1" s="1"/>
  <c r="U951" i="1" s="1"/>
  <c r="L951" i="1"/>
  <c r="D951" i="1"/>
  <c r="F952" i="1"/>
  <c r="C951" i="1"/>
  <c r="E951" i="1"/>
  <c r="H952" i="1" l="1"/>
  <c r="T952" i="1"/>
  <c r="G952" i="1"/>
  <c r="P952" i="1" s="1"/>
  <c r="B952" i="1"/>
  <c r="M952" i="1" s="1"/>
  <c r="V952" i="1" s="1"/>
  <c r="Q952" i="1" l="1"/>
  <c r="N952" i="1"/>
  <c r="O952" i="1" s="1"/>
  <c r="W952" i="1" s="1"/>
  <c r="R952" i="1"/>
  <c r="X952" i="1" s="1"/>
  <c r="K952" i="1"/>
  <c r="I952" i="1"/>
  <c r="J952" i="1" s="1"/>
  <c r="U952" i="1" s="1"/>
  <c r="E952" i="1"/>
  <c r="L952" i="1"/>
  <c r="D952" i="1"/>
  <c r="F953" i="1"/>
  <c r="C952" i="1"/>
  <c r="H953" i="1" l="1"/>
  <c r="T953" i="1"/>
  <c r="B953" i="1"/>
  <c r="M953" i="1" s="1"/>
  <c r="V953" i="1" s="1"/>
  <c r="G953" i="1"/>
  <c r="P953" i="1" s="1"/>
  <c r="R953" i="1" l="1"/>
  <c r="X953" i="1" s="1"/>
  <c r="Q953" i="1"/>
  <c r="N953" i="1"/>
  <c r="O953" i="1" s="1"/>
  <c r="W953" i="1" s="1"/>
  <c r="K953" i="1"/>
  <c r="I953" i="1"/>
  <c r="J953" i="1" s="1"/>
  <c r="U953" i="1" s="1"/>
  <c r="F954" i="1"/>
  <c r="E953" i="1"/>
  <c r="D953" i="1"/>
  <c r="C953" i="1"/>
  <c r="L953" i="1"/>
  <c r="H954" i="1" l="1"/>
  <c r="T954" i="1"/>
  <c r="B954" i="1"/>
  <c r="M954" i="1" s="1"/>
  <c r="V954" i="1" s="1"/>
  <c r="G954" i="1"/>
  <c r="P954" i="1" s="1"/>
  <c r="R954" i="1" l="1"/>
  <c r="X954" i="1" s="1"/>
  <c r="N954" i="1"/>
  <c r="O954" i="1" s="1"/>
  <c r="W954" i="1" s="1"/>
  <c r="Q954" i="1"/>
  <c r="K954" i="1"/>
  <c r="I954" i="1"/>
  <c r="J954" i="1" s="1"/>
  <c r="U954" i="1" s="1"/>
  <c r="L954" i="1"/>
  <c r="D954" i="1"/>
  <c r="F955" i="1"/>
  <c r="C954" i="1"/>
  <c r="E954" i="1"/>
  <c r="H955" i="1" l="1"/>
  <c r="T955" i="1"/>
  <c r="G955" i="1"/>
  <c r="P955" i="1" s="1"/>
  <c r="B955" i="1"/>
  <c r="M955" i="1" s="1"/>
  <c r="V955" i="1" s="1"/>
  <c r="N955" i="1" l="1"/>
  <c r="O955" i="1" s="1"/>
  <c r="W955" i="1" s="1"/>
  <c r="R955" i="1"/>
  <c r="X955" i="1" s="1"/>
  <c r="Q955" i="1"/>
  <c r="K955" i="1"/>
  <c r="I955" i="1"/>
  <c r="J955" i="1" s="1"/>
  <c r="U955" i="1" s="1"/>
  <c r="E955" i="1"/>
  <c r="L955" i="1"/>
  <c r="D955" i="1"/>
  <c r="F956" i="1"/>
  <c r="C955" i="1"/>
  <c r="H956" i="1" l="1"/>
  <c r="T956" i="1"/>
  <c r="B956" i="1"/>
  <c r="M956" i="1" s="1"/>
  <c r="V956" i="1" s="1"/>
  <c r="G956" i="1"/>
  <c r="P956" i="1" s="1"/>
  <c r="N956" i="1" l="1"/>
  <c r="O956" i="1" s="1"/>
  <c r="W956" i="1" s="1"/>
  <c r="R956" i="1"/>
  <c r="X956" i="1" s="1"/>
  <c r="Q956" i="1"/>
  <c r="K956" i="1"/>
  <c r="I956" i="1"/>
  <c r="J956" i="1" s="1"/>
  <c r="U956" i="1" s="1"/>
  <c r="E956" i="1"/>
  <c r="F957" i="1"/>
  <c r="L956" i="1"/>
  <c r="D956" i="1"/>
  <c r="C956" i="1"/>
  <c r="H957" i="1" l="1"/>
  <c r="T957" i="1"/>
  <c r="B957" i="1"/>
  <c r="M957" i="1" s="1"/>
  <c r="V957" i="1" s="1"/>
  <c r="G957" i="1"/>
  <c r="P957" i="1" s="1"/>
  <c r="R957" i="1" l="1"/>
  <c r="X957" i="1" s="1"/>
  <c r="Q957" i="1"/>
  <c r="N957" i="1"/>
  <c r="O957" i="1" s="1"/>
  <c r="W957" i="1" s="1"/>
  <c r="K957" i="1"/>
  <c r="I957" i="1"/>
  <c r="J957" i="1" s="1"/>
  <c r="U957" i="1" s="1"/>
  <c r="E957" i="1"/>
  <c r="L957" i="1"/>
  <c r="D957" i="1"/>
  <c r="F958" i="1"/>
  <c r="C957" i="1"/>
  <c r="H958" i="1" l="1"/>
  <c r="T958" i="1"/>
  <c r="G958" i="1"/>
  <c r="P958" i="1" s="1"/>
  <c r="B958" i="1"/>
  <c r="M958" i="1" s="1"/>
  <c r="V958" i="1" s="1"/>
  <c r="N958" i="1" l="1"/>
  <c r="O958" i="1" s="1"/>
  <c r="W958" i="1" s="1"/>
  <c r="R958" i="1"/>
  <c r="X958" i="1" s="1"/>
  <c r="Q958" i="1"/>
  <c r="K958" i="1"/>
  <c r="I958" i="1"/>
  <c r="J958" i="1" s="1"/>
  <c r="U958" i="1" s="1"/>
  <c r="E958" i="1"/>
  <c r="L958" i="1"/>
  <c r="D958" i="1"/>
  <c r="F959" i="1"/>
  <c r="C958" i="1"/>
  <c r="H959" i="1" l="1"/>
  <c r="T959" i="1"/>
  <c r="B959" i="1"/>
  <c r="M959" i="1" s="1"/>
  <c r="V959" i="1" s="1"/>
  <c r="G959" i="1"/>
  <c r="P959" i="1" s="1"/>
  <c r="Q959" i="1" l="1"/>
  <c r="N959" i="1"/>
  <c r="O959" i="1" s="1"/>
  <c r="W959" i="1" s="1"/>
  <c r="R959" i="1"/>
  <c r="X959" i="1" s="1"/>
  <c r="K959" i="1"/>
  <c r="I959" i="1"/>
  <c r="J959" i="1" s="1"/>
  <c r="U959" i="1" s="1"/>
  <c r="F960" i="1"/>
  <c r="C959" i="1"/>
  <c r="E959" i="1"/>
  <c r="L959" i="1"/>
  <c r="D959" i="1"/>
  <c r="H960" i="1" l="1"/>
  <c r="T960" i="1"/>
  <c r="B960" i="1"/>
  <c r="M960" i="1" s="1"/>
  <c r="V960" i="1" s="1"/>
  <c r="G960" i="1"/>
  <c r="P960" i="1" s="1"/>
  <c r="Q960" i="1" l="1"/>
  <c r="N960" i="1"/>
  <c r="O960" i="1" s="1"/>
  <c r="W960" i="1" s="1"/>
  <c r="R960" i="1"/>
  <c r="X960" i="1" s="1"/>
  <c r="K960" i="1"/>
  <c r="I960" i="1"/>
  <c r="J960" i="1" s="1"/>
  <c r="U960" i="1" s="1"/>
  <c r="E960" i="1"/>
  <c r="L960" i="1"/>
  <c r="D960" i="1"/>
  <c r="F961" i="1"/>
  <c r="C960" i="1"/>
  <c r="H961" i="1" l="1"/>
  <c r="T961" i="1"/>
  <c r="G961" i="1"/>
  <c r="P961" i="1" s="1"/>
  <c r="B961" i="1"/>
  <c r="M961" i="1" s="1"/>
  <c r="V961" i="1" s="1"/>
  <c r="R961" i="1" l="1"/>
  <c r="X961" i="1" s="1"/>
  <c r="Q961" i="1"/>
  <c r="N961" i="1"/>
  <c r="O961" i="1" s="1"/>
  <c r="W961" i="1" s="1"/>
  <c r="K961" i="1"/>
  <c r="I961" i="1"/>
  <c r="J961" i="1" s="1"/>
  <c r="U961" i="1" s="1"/>
  <c r="L961" i="1"/>
  <c r="F962" i="1"/>
  <c r="E961" i="1"/>
  <c r="D961" i="1"/>
  <c r="C961" i="1"/>
  <c r="H962" i="1" l="1"/>
  <c r="T962" i="1"/>
  <c r="B962" i="1"/>
  <c r="M962" i="1" s="1"/>
  <c r="V962" i="1" s="1"/>
  <c r="G962" i="1"/>
  <c r="P962" i="1" s="1"/>
  <c r="R962" i="1" l="1"/>
  <c r="X962" i="1" s="1"/>
  <c r="N962" i="1"/>
  <c r="O962" i="1" s="1"/>
  <c r="W962" i="1" s="1"/>
  <c r="Q962" i="1"/>
  <c r="K962" i="1"/>
  <c r="I962" i="1"/>
  <c r="J962" i="1" s="1"/>
  <c r="U962" i="1" s="1"/>
  <c r="F963" i="1"/>
  <c r="C962" i="1"/>
  <c r="L962" i="1"/>
  <c r="E962" i="1"/>
  <c r="D962" i="1"/>
  <c r="H963" i="1" l="1"/>
  <c r="T963" i="1"/>
  <c r="B963" i="1"/>
  <c r="M963" i="1" s="1"/>
  <c r="V963" i="1" s="1"/>
  <c r="G963" i="1"/>
  <c r="P963" i="1" s="1"/>
  <c r="N963" i="1" l="1"/>
  <c r="O963" i="1" s="1"/>
  <c r="W963" i="1" s="1"/>
  <c r="Q963" i="1"/>
  <c r="R963" i="1"/>
  <c r="X963" i="1" s="1"/>
  <c r="K963" i="1"/>
  <c r="I963" i="1"/>
  <c r="J963" i="1" s="1"/>
  <c r="U963" i="1" s="1"/>
  <c r="E963" i="1"/>
  <c r="L963" i="1"/>
  <c r="D963" i="1"/>
  <c r="F964" i="1"/>
  <c r="C963" i="1"/>
  <c r="H964" i="1" l="1"/>
  <c r="T964" i="1"/>
  <c r="G964" i="1"/>
  <c r="P964" i="1" s="1"/>
  <c r="B964" i="1"/>
  <c r="M964" i="1" s="1"/>
  <c r="V964" i="1" s="1"/>
  <c r="N964" i="1" l="1"/>
  <c r="O964" i="1" s="1"/>
  <c r="W964" i="1" s="1"/>
  <c r="R964" i="1"/>
  <c r="X964" i="1" s="1"/>
  <c r="Q964" i="1"/>
  <c r="K964" i="1"/>
  <c r="I964" i="1"/>
  <c r="J964" i="1" s="1"/>
  <c r="U964" i="1" s="1"/>
  <c r="E964" i="1"/>
  <c r="L964" i="1"/>
  <c r="D964" i="1"/>
  <c r="F965" i="1"/>
  <c r="C964" i="1"/>
  <c r="H965" i="1" l="1"/>
  <c r="T965" i="1"/>
  <c r="B965" i="1"/>
  <c r="M965" i="1" s="1"/>
  <c r="V965" i="1" s="1"/>
  <c r="G965" i="1"/>
  <c r="P965" i="1" s="1"/>
  <c r="R965" i="1" l="1"/>
  <c r="X965" i="1" s="1"/>
  <c r="Q965" i="1"/>
  <c r="N965" i="1"/>
  <c r="O965" i="1" s="1"/>
  <c r="W965" i="1" s="1"/>
  <c r="K965" i="1"/>
  <c r="I965" i="1"/>
  <c r="J965" i="1" s="1"/>
  <c r="U965" i="1" s="1"/>
  <c r="L965" i="1"/>
  <c r="D965" i="1"/>
  <c r="F966" i="1"/>
  <c r="C965" i="1"/>
  <c r="E965" i="1"/>
  <c r="H966" i="1" l="1"/>
  <c r="T966" i="1"/>
  <c r="G966" i="1"/>
  <c r="P966" i="1" s="1"/>
  <c r="B966" i="1"/>
  <c r="M966" i="1" s="1"/>
  <c r="V966" i="1" s="1"/>
  <c r="N966" i="1" l="1"/>
  <c r="O966" i="1" s="1"/>
  <c r="W966" i="1" s="1"/>
  <c r="R966" i="1"/>
  <c r="X966" i="1" s="1"/>
  <c r="Q966" i="1"/>
  <c r="K966" i="1"/>
  <c r="I966" i="1"/>
  <c r="J966" i="1" s="1"/>
  <c r="U966" i="1" s="1"/>
  <c r="E966" i="1"/>
  <c r="L966" i="1"/>
  <c r="D966" i="1"/>
  <c r="F967" i="1"/>
  <c r="C966" i="1"/>
  <c r="H967" i="1" l="1"/>
  <c r="T967" i="1"/>
  <c r="B967" i="1"/>
  <c r="M967" i="1" s="1"/>
  <c r="V967" i="1" s="1"/>
  <c r="G967" i="1"/>
  <c r="P967" i="1" s="1"/>
  <c r="Q967" i="1" l="1"/>
  <c r="N967" i="1"/>
  <c r="O967" i="1" s="1"/>
  <c r="W967" i="1" s="1"/>
  <c r="R967" i="1"/>
  <c r="X967" i="1" s="1"/>
  <c r="K967" i="1"/>
  <c r="I967" i="1"/>
  <c r="J967" i="1" s="1"/>
  <c r="U967" i="1" s="1"/>
  <c r="F968" i="1"/>
  <c r="L967" i="1"/>
  <c r="E967" i="1"/>
  <c r="D967" i="1"/>
  <c r="C967" i="1"/>
  <c r="H968" i="1" l="1"/>
  <c r="T968" i="1"/>
  <c r="G968" i="1"/>
  <c r="P968" i="1" s="1"/>
  <c r="B968" i="1"/>
  <c r="M968" i="1" s="1"/>
  <c r="V968" i="1" s="1"/>
  <c r="Q968" i="1" l="1"/>
  <c r="N968" i="1"/>
  <c r="O968" i="1" s="1"/>
  <c r="W968" i="1" s="1"/>
  <c r="R968" i="1"/>
  <c r="X968" i="1" s="1"/>
  <c r="K968" i="1"/>
  <c r="I968" i="1"/>
  <c r="J968" i="1" s="1"/>
  <c r="U968" i="1" s="1"/>
  <c r="L968" i="1"/>
  <c r="D968" i="1"/>
  <c r="E968" i="1"/>
  <c r="C968" i="1"/>
  <c r="F969" i="1"/>
  <c r="H969" i="1" l="1"/>
  <c r="T969" i="1"/>
  <c r="G969" i="1"/>
  <c r="P969" i="1" s="1"/>
  <c r="B969" i="1"/>
  <c r="M969" i="1" s="1"/>
  <c r="V969" i="1" s="1"/>
  <c r="R969" i="1" l="1"/>
  <c r="X969" i="1" s="1"/>
  <c r="Q969" i="1"/>
  <c r="N969" i="1"/>
  <c r="O969" i="1" s="1"/>
  <c r="W969" i="1" s="1"/>
  <c r="K969" i="1"/>
  <c r="I969" i="1"/>
  <c r="J969" i="1" s="1"/>
  <c r="U969" i="1" s="1"/>
  <c r="L969" i="1"/>
  <c r="D969" i="1"/>
  <c r="C969" i="1"/>
  <c r="F970" i="1"/>
  <c r="E969" i="1"/>
  <c r="H970" i="1" l="1"/>
  <c r="T970" i="1"/>
  <c r="B970" i="1"/>
  <c r="M970" i="1" s="1"/>
  <c r="V970" i="1" s="1"/>
  <c r="G970" i="1"/>
  <c r="P970" i="1" s="1"/>
  <c r="R970" i="1" l="1"/>
  <c r="X970" i="1" s="1"/>
  <c r="N970" i="1"/>
  <c r="O970" i="1" s="1"/>
  <c r="W970" i="1" s="1"/>
  <c r="Q970" i="1"/>
  <c r="K970" i="1"/>
  <c r="I970" i="1"/>
  <c r="J970" i="1" s="1"/>
  <c r="U970" i="1" s="1"/>
  <c r="L970" i="1"/>
  <c r="D970" i="1"/>
  <c r="F971" i="1"/>
  <c r="E970" i="1"/>
  <c r="C970" i="1"/>
  <c r="H971" i="1" l="1"/>
  <c r="T971" i="1"/>
  <c r="B971" i="1"/>
  <c r="M971" i="1" s="1"/>
  <c r="V971" i="1" s="1"/>
  <c r="G971" i="1"/>
  <c r="P971" i="1" s="1"/>
  <c r="N971" i="1" l="1"/>
  <c r="O971" i="1" s="1"/>
  <c r="W971" i="1" s="1"/>
  <c r="R971" i="1"/>
  <c r="X971" i="1" s="1"/>
  <c r="Q971" i="1"/>
  <c r="K971" i="1"/>
  <c r="I971" i="1"/>
  <c r="J971" i="1" s="1"/>
  <c r="U971" i="1" s="1"/>
  <c r="E971" i="1"/>
  <c r="D971" i="1"/>
  <c r="L971" i="1"/>
  <c r="C971" i="1"/>
  <c r="F972" i="1"/>
  <c r="H972" i="1" l="1"/>
  <c r="T972" i="1"/>
  <c r="G972" i="1"/>
  <c r="P972" i="1" s="1"/>
  <c r="B972" i="1"/>
  <c r="M972" i="1" s="1"/>
  <c r="V972" i="1" s="1"/>
  <c r="N972" i="1" l="1"/>
  <c r="O972" i="1" s="1"/>
  <c r="W972" i="1" s="1"/>
  <c r="R972" i="1"/>
  <c r="X972" i="1" s="1"/>
  <c r="Q972" i="1"/>
  <c r="K972" i="1"/>
  <c r="I972" i="1"/>
  <c r="J972" i="1" s="1"/>
  <c r="U972" i="1" s="1"/>
  <c r="E972" i="1"/>
  <c r="F973" i="1"/>
  <c r="C972" i="1"/>
  <c r="L972" i="1"/>
  <c r="D972" i="1"/>
  <c r="H973" i="1" l="1"/>
  <c r="T973" i="1"/>
  <c r="B973" i="1"/>
  <c r="M973" i="1" s="1"/>
  <c r="V973" i="1" s="1"/>
  <c r="G973" i="1"/>
  <c r="P973" i="1" s="1"/>
  <c r="R973" i="1" l="1"/>
  <c r="X973" i="1" s="1"/>
  <c r="Q973" i="1"/>
  <c r="N973" i="1"/>
  <c r="O973" i="1" s="1"/>
  <c r="W973" i="1" s="1"/>
  <c r="K973" i="1"/>
  <c r="I973" i="1"/>
  <c r="J973" i="1" s="1"/>
  <c r="U973" i="1" s="1"/>
  <c r="F974" i="1"/>
  <c r="C973" i="1"/>
  <c r="E973" i="1"/>
  <c r="L973" i="1"/>
  <c r="D973" i="1"/>
  <c r="H974" i="1" l="1"/>
  <c r="T974" i="1"/>
  <c r="G974" i="1"/>
  <c r="P974" i="1" s="1"/>
  <c r="B974" i="1"/>
  <c r="M974" i="1" s="1"/>
  <c r="V974" i="1" s="1"/>
  <c r="N974" i="1" l="1"/>
  <c r="O974" i="1" s="1"/>
  <c r="W974" i="1" s="1"/>
  <c r="R974" i="1"/>
  <c r="X974" i="1" s="1"/>
  <c r="Q974" i="1"/>
  <c r="K974" i="1"/>
  <c r="I974" i="1"/>
  <c r="J974" i="1" s="1"/>
  <c r="U974" i="1" s="1"/>
  <c r="E974" i="1"/>
  <c r="L974" i="1"/>
  <c r="D974" i="1"/>
  <c r="F975" i="1"/>
  <c r="C974" i="1"/>
  <c r="H975" i="1" l="1"/>
  <c r="T975" i="1"/>
  <c r="B975" i="1"/>
  <c r="M975" i="1" s="1"/>
  <c r="V975" i="1" s="1"/>
  <c r="G975" i="1"/>
  <c r="P975" i="1" s="1"/>
  <c r="Q975" i="1" l="1"/>
  <c r="N975" i="1"/>
  <c r="O975" i="1" s="1"/>
  <c r="W975" i="1" s="1"/>
  <c r="R975" i="1"/>
  <c r="X975" i="1" s="1"/>
  <c r="K975" i="1"/>
  <c r="I975" i="1"/>
  <c r="J975" i="1" s="1"/>
  <c r="U975" i="1" s="1"/>
  <c r="E975" i="1"/>
  <c r="L975" i="1"/>
  <c r="D975" i="1"/>
  <c r="F976" i="1"/>
  <c r="C975" i="1"/>
  <c r="H976" i="1" l="1"/>
  <c r="T976" i="1"/>
  <c r="B976" i="1"/>
  <c r="M976" i="1" s="1"/>
  <c r="V976" i="1" s="1"/>
  <c r="G976" i="1"/>
  <c r="P976" i="1" s="1"/>
  <c r="Q976" i="1" l="1"/>
  <c r="N976" i="1"/>
  <c r="O976" i="1" s="1"/>
  <c r="W976" i="1" s="1"/>
  <c r="R976" i="1"/>
  <c r="X976" i="1" s="1"/>
  <c r="K976" i="1"/>
  <c r="I976" i="1"/>
  <c r="J976" i="1" s="1"/>
  <c r="U976" i="1" s="1"/>
  <c r="E976" i="1"/>
  <c r="L976" i="1"/>
  <c r="D976" i="1"/>
  <c r="C976" i="1"/>
  <c r="C114" i="3" l="1"/>
  <c r="C112" i="3"/>
  <c r="C110" i="3"/>
  <c r="C108" i="3"/>
  <c r="C106" i="3"/>
  <c r="C104" i="3"/>
  <c r="C102" i="3"/>
  <c r="C100" i="3"/>
  <c r="C98" i="3"/>
  <c r="C96" i="3"/>
  <c r="C94" i="3"/>
  <c r="C92" i="3"/>
  <c r="C90" i="3"/>
  <c r="C88" i="3"/>
  <c r="C86" i="3"/>
  <c r="C84" i="3"/>
  <c r="C82" i="3"/>
  <c r="C80" i="3"/>
  <c r="C78" i="3"/>
  <c r="C76" i="3"/>
  <c r="C74" i="3"/>
  <c r="C72" i="3"/>
  <c r="C70" i="3"/>
  <c r="C68" i="3"/>
  <c r="C66" i="3"/>
  <c r="C64" i="3"/>
  <c r="C62" i="3"/>
  <c r="C60" i="3"/>
  <c r="C58" i="3"/>
  <c r="C56" i="3"/>
  <c r="C54" i="3"/>
  <c r="C52" i="3"/>
  <c r="C50" i="3"/>
  <c r="C48" i="3"/>
  <c r="C46" i="3"/>
  <c r="C44" i="3"/>
  <c r="C42" i="3"/>
  <c r="C40" i="3"/>
  <c r="C38" i="3"/>
  <c r="C36" i="3"/>
  <c r="C34" i="3"/>
  <c r="C32" i="3"/>
  <c r="C30" i="3"/>
  <c r="C28" i="3"/>
  <c r="C26" i="3"/>
  <c r="C24" i="3"/>
  <c r="C22" i="3"/>
  <c r="C20" i="3"/>
  <c r="C18" i="3"/>
  <c r="C16" i="3"/>
  <c r="C14" i="3"/>
  <c r="C12" i="3"/>
  <c r="C11" i="3"/>
  <c r="C13" i="3" s="1"/>
  <c r="C15" i="3" s="1"/>
  <c r="C17" i="3" s="1"/>
  <c r="C19" i="3" s="1"/>
  <c r="C21" i="3" s="1"/>
  <c r="C23" i="3" s="1"/>
  <c r="C25" i="3" s="1"/>
  <c r="C27" i="3" s="1"/>
  <c r="C29" i="3" s="1"/>
  <c r="C31" i="3" s="1"/>
  <c r="C33" i="3" s="1"/>
  <c r="C35" i="3" s="1"/>
  <c r="C37" i="3" s="1"/>
  <c r="C39" i="3" s="1"/>
  <c r="C41" i="3" s="1"/>
  <c r="C43" i="3" s="1"/>
  <c r="C45" i="3" s="1"/>
  <c r="C47" i="3" s="1"/>
  <c r="C49" i="3" s="1"/>
  <c r="C51" i="3" s="1"/>
  <c r="C53" i="3" s="1"/>
  <c r="C55" i="3" s="1"/>
  <c r="C57" i="3" s="1"/>
  <c r="C59" i="3" s="1"/>
  <c r="C61" i="3" s="1"/>
  <c r="C63" i="3" s="1"/>
  <c r="C65" i="3" s="1"/>
  <c r="C67" i="3" s="1"/>
  <c r="C69" i="3" s="1"/>
  <c r="C71" i="3" s="1"/>
  <c r="C73" i="3" s="1"/>
  <c r="C75" i="3" s="1"/>
  <c r="C77" i="3" s="1"/>
  <c r="C79" i="3" s="1"/>
  <c r="C81" i="3" s="1"/>
  <c r="C83" i="3" s="1"/>
  <c r="C85" i="3" s="1"/>
  <c r="C87" i="3" s="1"/>
  <c r="C89" i="3" s="1"/>
  <c r="C91" i="3" s="1"/>
  <c r="C93" i="3" s="1"/>
  <c r="C95" i="3" s="1"/>
  <c r="C97" i="3" s="1"/>
  <c r="C99" i="3" s="1"/>
  <c r="C101" i="3" s="1"/>
  <c r="C103" i="3" s="1"/>
  <c r="C105" i="3" s="1"/>
  <c r="C107" i="3" s="1"/>
  <c r="C109" i="3" s="1"/>
  <c r="C111" i="3" s="1"/>
  <c r="C113" i="3" s="1"/>
  <c r="C10" i="3"/>
  <c r="C9" i="3"/>
  <c r="C8" i="3"/>
  <c r="C7" i="3"/>
  <c r="C6" i="3"/>
  <c r="C5" i="3"/>
  <c r="C114" i="2"/>
  <c r="C112" i="2"/>
  <c r="C110" i="2"/>
  <c r="C108" i="2"/>
  <c r="C106" i="2"/>
  <c r="C104" i="2"/>
  <c r="C102" i="2"/>
  <c r="C100" i="2"/>
  <c r="C98" i="2"/>
  <c r="C96" i="2"/>
  <c r="C94" i="2"/>
  <c r="C92" i="2"/>
  <c r="C90" i="2"/>
  <c r="C88" i="2"/>
  <c r="C86" i="2"/>
  <c r="C84" i="2"/>
  <c r="C82" i="2"/>
  <c r="C80" i="2"/>
  <c r="C78" i="2"/>
  <c r="C76" i="2"/>
  <c r="C74" i="2"/>
  <c r="C28" i="2"/>
  <c r="C30" i="2"/>
  <c r="C32" i="2"/>
  <c r="C34" i="2"/>
  <c r="C36" i="2"/>
  <c r="C38" i="2"/>
  <c r="C40" i="2"/>
  <c r="C42" i="2"/>
  <c r="C44" i="2"/>
  <c r="C46" i="2"/>
  <c r="C48" i="2"/>
  <c r="C50" i="2"/>
  <c r="C52" i="2"/>
  <c r="C54" i="2"/>
  <c r="C56" i="2"/>
  <c r="C58" i="2"/>
  <c r="C60" i="2"/>
  <c r="C62" i="2"/>
  <c r="C64" i="2"/>
  <c r="C66" i="2"/>
  <c r="C68" i="2"/>
  <c r="C70" i="2"/>
  <c r="C72" i="2"/>
  <c r="C6" i="2"/>
  <c r="C7" i="2"/>
  <c r="C8" i="2"/>
  <c r="C9" i="2"/>
  <c r="C11" i="2" s="1"/>
  <c r="C13" i="2" s="1"/>
  <c r="C15" i="2" s="1"/>
  <c r="C17" i="2" s="1"/>
  <c r="C19" i="2" s="1"/>
  <c r="C21" i="2" s="1"/>
  <c r="C23" i="2" s="1"/>
  <c r="C25" i="2" s="1"/>
  <c r="C27" i="2" s="1"/>
  <c r="C29" i="2" s="1"/>
  <c r="C31" i="2" s="1"/>
  <c r="C33" i="2" s="1"/>
  <c r="C35" i="2" s="1"/>
  <c r="C37" i="2" s="1"/>
  <c r="C39" i="2" s="1"/>
  <c r="C41" i="2" s="1"/>
  <c r="C43" i="2" s="1"/>
  <c r="C45" i="2" s="1"/>
  <c r="C47" i="2" s="1"/>
  <c r="C49" i="2" s="1"/>
  <c r="C51" i="2" s="1"/>
  <c r="C53" i="2" s="1"/>
  <c r="C55" i="2" s="1"/>
  <c r="C57" i="2" s="1"/>
  <c r="C59" i="2" s="1"/>
  <c r="C61" i="2" s="1"/>
  <c r="C63" i="2" s="1"/>
  <c r="C65" i="2" s="1"/>
  <c r="C67" i="2" s="1"/>
  <c r="C69" i="2" s="1"/>
  <c r="C71" i="2" s="1"/>
  <c r="C73" i="2" s="1"/>
  <c r="C75" i="2" s="1"/>
  <c r="C77" i="2" s="1"/>
  <c r="C79" i="2" s="1"/>
  <c r="C81" i="2" s="1"/>
  <c r="C83" i="2" s="1"/>
  <c r="C85" i="2" s="1"/>
  <c r="C87" i="2" s="1"/>
  <c r="C89" i="2" s="1"/>
  <c r="C91" i="2" s="1"/>
  <c r="C93" i="2" s="1"/>
  <c r="C95" i="2" s="1"/>
  <c r="C97" i="2" s="1"/>
  <c r="C99" i="2" s="1"/>
  <c r="C101" i="2" s="1"/>
  <c r="C103" i="2" s="1"/>
  <c r="C105" i="2" s="1"/>
  <c r="C107" i="2" s="1"/>
  <c r="C109" i="2" s="1"/>
  <c r="C111" i="2" s="1"/>
  <c r="C113" i="2" s="1"/>
  <c r="C10" i="2"/>
  <c r="C12" i="2"/>
  <c r="C14" i="2"/>
  <c r="C16" i="2"/>
  <c r="C18" i="2"/>
  <c r="C20" i="2"/>
  <c r="C22" i="2"/>
  <c r="C24" i="2"/>
  <c r="C26" i="2"/>
  <c r="C5" i="2"/>
</calcChain>
</file>

<file path=xl/sharedStrings.xml><?xml version="1.0" encoding="utf-8"?>
<sst xmlns="http://schemas.openxmlformats.org/spreadsheetml/2006/main" count="109" uniqueCount="41">
  <si>
    <t>wiek wyjściowy</t>
  </si>
  <si>
    <t>styczeń</t>
  </si>
  <si>
    <t>luty</t>
  </si>
  <si>
    <t>marzec</t>
  </si>
  <si>
    <t>kwiecień</t>
  </si>
  <si>
    <t>maj</t>
  </si>
  <si>
    <t>czerwiec</t>
  </si>
  <si>
    <t>lipiec</t>
  </si>
  <si>
    <t>sierpień</t>
  </si>
  <si>
    <t>wrzesień</t>
  </si>
  <si>
    <t>październik</t>
  </si>
  <si>
    <t>listopad</t>
  </si>
  <si>
    <t>grudzień</t>
  </si>
  <si>
    <r>
      <t>WPISZ WŁASNE ZAŁOŻENIA</t>
    </r>
    <r>
      <rPr>
        <b/>
        <sz val="14"/>
        <color theme="1"/>
        <rFont val="Calibri"/>
        <family val="2"/>
        <charset val="238"/>
      </rPr>
      <t>↓</t>
    </r>
  </si>
  <si>
    <t>Data zakończenia oszczędzania</t>
  </si>
  <si>
    <t>DANE OGÓLNE</t>
  </si>
  <si>
    <t>Miesiąc oszczędzania</t>
  </si>
  <si>
    <t>Rok oszczędzania</t>
  </si>
  <si>
    <t>ROK</t>
  </si>
  <si>
    <t>Twój wiek</t>
  </si>
  <si>
    <t>Początek okresu</t>
  </si>
  <si>
    <t>Koniec okresu</t>
  </si>
  <si>
    <t>Twoja wpłata</t>
  </si>
  <si>
    <t>Wpłata narastająco</t>
  </si>
  <si>
    <t>Wartość inwestycji na koniec okresu</t>
  </si>
  <si>
    <t>Zysk narastająco</t>
  </si>
  <si>
    <t>Zysk danego miesiąca (kapitalizacja co miesiąc)</t>
  </si>
  <si>
    <t xml:space="preserve">Roczna stopa inwestycji ponad inflację </t>
  </si>
  <si>
    <t>Osoba 1</t>
  </si>
  <si>
    <t>Osoba 2</t>
  </si>
  <si>
    <t>Osoba 1 startuje w wieku:</t>
  </si>
  <si>
    <t>Osoba 2 startuje w wieku:</t>
  </si>
  <si>
    <t>Stopa zwrtotu ponad inflację</t>
  </si>
  <si>
    <t>OSOBA 1</t>
  </si>
  <si>
    <t>Osoba 1
wpłaty nastajaco</t>
  </si>
  <si>
    <t>Osoba 2
wpłaty nastajaco</t>
  </si>
  <si>
    <t>OSOBA 1 
oszczędności narastająco</t>
  </si>
  <si>
    <t>OSOBA 2 
oszczędności narastająco</t>
  </si>
  <si>
    <t>Dane do wykresu</t>
  </si>
  <si>
    <t>Do jakiego wieku oszczędzasz?</t>
  </si>
  <si>
    <t>Data rozpoczęcia oszczędzania osoba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</si>
</sst>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quot; lat&quot;"/>
    <numFmt numFmtId="165" formatCode="#,##0\ &quot;zł&quot;"/>
    <numFmt numFmtId="166" formatCode="0.0%"/>
    <numFmt numFmtId="169" formatCode="mmm/yyyy"/>
    <numFmt numFmtId="171" formatCode="#,##0.0&quot; lat&quot;"/>
    <numFmt numFmtId="176" formatCode="_-* #,##0\ [$zł-415]_-;\-* #,##0\ [$zł-415]_-;_-* &quot;-&quot;??\ [$zł-415]_-;_-@_-"/>
  </numFmts>
  <fonts count="23" x14ac:knownFonts="1">
    <font>
      <sz val="11"/>
      <color theme="1"/>
      <name val="Calibri"/>
      <family val="2"/>
      <scheme val="minor"/>
    </font>
    <font>
      <sz val="8"/>
      <color theme="1"/>
      <name val="Calibri"/>
      <family val="2"/>
      <scheme val="minor"/>
    </font>
    <font>
      <i/>
      <sz val="8"/>
      <color theme="1"/>
      <name val="Calibri"/>
      <family val="2"/>
      <charset val="238"/>
      <scheme val="minor"/>
    </font>
    <font>
      <i/>
      <sz val="6"/>
      <color theme="1"/>
      <name val="Calibri"/>
      <family val="2"/>
      <charset val="238"/>
      <scheme val="minor"/>
    </font>
    <font>
      <b/>
      <sz val="5"/>
      <color theme="1"/>
      <name val="Calibri"/>
      <family val="2"/>
      <charset val="238"/>
      <scheme val="minor"/>
    </font>
    <font>
      <b/>
      <i/>
      <sz val="5"/>
      <color theme="1"/>
      <name val="Calibri"/>
      <family val="2"/>
      <charset val="238"/>
      <scheme val="minor"/>
    </font>
    <font>
      <b/>
      <sz val="14"/>
      <color theme="1"/>
      <name val="Gill Sans MT"/>
      <family val="2"/>
      <charset val="238"/>
    </font>
    <font>
      <b/>
      <sz val="14"/>
      <color theme="1"/>
      <name val="Calibri"/>
      <family val="2"/>
      <charset val="238"/>
    </font>
    <font>
      <sz val="12"/>
      <color theme="0"/>
      <name val="Calibri Light"/>
      <family val="2"/>
      <charset val="238"/>
      <scheme val="major"/>
    </font>
    <font>
      <sz val="12"/>
      <name val="Calibri Light"/>
      <family val="2"/>
      <charset val="238"/>
      <scheme val="major"/>
    </font>
    <font>
      <sz val="14"/>
      <color theme="1"/>
      <name val="Gill Sans MT"/>
      <family val="2"/>
      <charset val="238"/>
    </font>
    <font>
      <b/>
      <sz val="12"/>
      <name val="Calibri Light"/>
      <family val="2"/>
      <charset val="238"/>
      <scheme val="major"/>
    </font>
    <font>
      <b/>
      <sz val="16"/>
      <color theme="0"/>
      <name val="Calibri Light"/>
      <family val="2"/>
      <charset val="238"/>
      <scheme val="major"/>
    </font>
    <font>
      <sz val="12"/>
      <color theme="1"/>
      <name val="Calibri Light"/>
      <family val="2"/>
      <charset val="238"/>
      <scheme val="major"/>
    </font>
    <font>
      <sz val="12"/>
      <color theme="2"/>
      <name val="Calibri Light"/>
      <family val="2"/>
      <charset val="238"/>
      <scheme val="major"/>
    </font>
    <font>
      <b/>
      <sz val="12"/>
      <color theme="1"/>
      <name val="Calibri Light"/>
      <family val="2"/>
      <charset val="238"/>
      <scheme val="major"/>
    </font>
    <font>
      <sz val="10"/>
      <color theme="1"/>
      <name val="Calibri Light"/>
      <family val="2"/>
      <charset val="238"/>
      <scheme val="major"/>
    </font>
    <font>
      <sz val="8"/>
      <color theme="1"/>
      <name val="Calibri Light"/>
      <family val="2"/>
      <charset val="238"/>
      <scheme val="major"/>
    </font>
    <font>
      <b/>
      <sz val="10"/>
      <color theme="1"/>
      <name val="Calibri Light"/>
      <family val="2"/>
      <charset val="238"/>
      <scheme val="major"/>
    </font>
    <font>
      <sz val="16"/>
      <color theme="0"/>
      <name val="Calibri Light"/>
      <family val="2"/>
      <charset val="238"/>
      <scheme val="major"/>
    </font>
    <font>
      <b/>
      <sz val="16"/>
      <color theme="9" tint="-0.499984740745262"/>
      <name val="Calibri Light"/>
      <family val="2"/>
      <charset val="238"/>
      <scheme val="major"/>
    </font>
    <font>
      <sz val="16"/>
      <color theme="1"/>
      <name val="Calibri Light"/>
      <family val="2"/>
      <charset val="238"/>
      <scheme val="major"/>
    </font>
    <font>
      <b/>
      <sz val="16"/>
      <color theme="1"/>
      <name val="Calibri Light"/>
      <family val="2"/>
      <charset val="238"/>
      <scheme val="major"/>
    </font>
  </fonts>
  <fills count="13">
    <fill>
      <patternFill patternType="none"/>
    </fill>
    <fill>
      <patternFill patternType="gray125"/>
    </fill>
    <fill>
      <patternFill patternType="solid">
        <fgColor rgb="FF00B050"/>
        <bgColor indexed="64"/>
      </patternFill>
    </fill>
    <fill>
      <patternFill patternType="solid">
        <fgColor theme="0"/>
        <bgColor indexed="64"/>
      </patternFill>
    </fill>
    <fill>
      <patternFill patternType="solid">
        <fgColor rgb="FFC0000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2"/>
        <bgColor indexed="64"/>
      </patternFill>
    </fill>
    <fill>
      <patternFill patternType="solid">
        <fgColor rgb="FFFFFFCC"/>
        <bgColor indexed="64"/>
      </patternFill>
    </fill>
    <fill>
      <patternFill patternType="solid">
        <fgColor theme="2" tint="-0.499984740745262"/>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5"/>
        <bgColor indexed="64"/>
      </patternFill>
    </fill>
  </fills>
  <borders count="13">
    <border>
      <left/>
      <right/>
      <top/>
      <bottom/>
      <diagonal/>
    </border>
    <border>
      <left/>
      <right/>
      <top/>
      <bottom style="thin">
        <color indexed="64"/>
      </bottom>
      <diagonal/>
    </border>
    <border>
      <left style="thin">
        <color theme="8" tint="-0.499984740745262"/>
      </left>
      <right style="thin">
        <color theme="8" tint="-0.499984740745262"/>
      </right>
      <top style="thin">
        <color theme="8" tint="-0.499984740745262"/>
      </top>
      <bottom/>
      <diagonal/>
    </border>
    <border>
      <left style="thin">
        <color indexed="64"/>
      </left>
      <right style="thin">
        <color indexed="64"/>
      </right>
      <top style="thin">
        <color indexed="64"/>
      </top>
      <bottom style="thin">
        <color indexed="64"/>
      </bottom>
      <diagonal/>
    </border>
    <border>
      <left style="thin">
        <color theme="8" tint="-0.499984740745262"/>
      </left>
      <right style="thin">
        <color theme="8" tint="-0.499984740745262"/>
      </right>
      <top style="thin">
        <color theme="8" tint="-0.499984740745262"/>
      </top>
      <bottom style="thin">
        <color theme="8" tint="-0.499984740745262"/>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indexed="64"/>
      </right>
      <top/>
      <bottom/>
      <diagonal/>
    </border>
    <border>
      <left/>
      <right/>
      <top/>
      <bottom style="hair">
        <color indexed="64"/>
      </bottom>
      <diagonal/>
    </border>
    <border>
      <left style="hair">
        <color indexed="64"/>
      </left>
      <right/>
      <top/>
      <bottom/>
      <diagonal/>
    </border>
    <border>
      <left/>
      <right/>
      <top style="hair">
        <color indexed="64"/>
      </top>
      <bottom/>
      <diagonal/>
    </border>
    <border>
      <left/>
      <right/>
      <top style="hair">
        <color indexed="64"/>
      </top>
      <bottom style="hair">
        <color auto="1"/>
      </bottom>
      <diagonal/>
    </border>
    <border>
      <left style="hair">
        <color indexed="64"/>
      </left>
      <right style="hair">
        <color indexed="64"/>
      </right>
      <top style="hair">
        <color indexed="64"/>
      </top>
      <bottom/>
      <diagonal/>
    </border>
  </borders>
  <cellStyleXfs count="1">
    <xf numFmtId="0" fontId="0" fillId="0" borderId="0"/>
  </cellStyleXfs>
  <cellXfs count="80">
    <xf numFmtId="0" fontId="0" fillId="0" borderId="0" xfId="0"/>
    <xf numFmtId="0" fontId="0" fillId="2" borderId="0" xfId="0" applyFill="1"/>
    <xf numFmtId="0" fontId="0" fillId="3" borderId="0" xfId="0" applyFill="1"/>
    <xf numFmtId="0" fontId="0" fillId="3" borderId="0" xfId="0" applyFill="1" applyBorder="1"/>
    <xf numFmtId="0" fontId="1" fillId="3" borderId="0" xfId="0" applyFont="1" applyFill="1" applyBorder="1"/>
    <xf numFmtId="0" fontId="1" fillId="3" borderId="0" xfId="0" applyFont="1" applyFill="1"/>
    <xf numFmtId="0" fontId="0" fillId="4" borderId="0" xfId="0" applyFill="1"/>
    <xf numFmtId="0" fontId="2" fillId="3" borderId="1" xfId="0" applyFont="1" applyFill="1" applyBorder="1"/>
    <xf numFmtId="0" fontId="3" fillId="3" borderId="1" xfId="0" applyFont="1" applyFill="1" applyBorder="1" applyAlignment="1">
      <alignment vertical="top"/>
    </xf>
    <xf numFmtId="0" fontId="4" fillId="3" borderId="0" xfId="0" applyFont="1" applyFill="1" applyBorder="1"/>
    <xf numFmtId="0" fontId="5" fillId="3" borderId="1" xfId="0" applyFont="1" applyFill="1" applyBorder="1"/>
    <xf numFmtId="0" fontId="4" fillId="3" borderId="0" xfId="0" applyFont="1" applyFill="1" applyAlignment="1">
      <alignment horizontal="left"/>
    </xf>
    <xf numFmtId="0" fontId="4" fillId="3" borderId="0" xfId="0" applyFont="1" applyFill="1"/>
    <xf numFmtId="0" fontId="0" fillId="5" borderId="0" xfId="0" applyFill="1"/>
    <xf numFmtId="0" fontId="0" fillId="6" borderId="0" xfId="0" applyFill="1"/>
    <xf numFmtId="0" fontId="8" fillId="7" borderId="0" xfId="0" applyFont="1" applyFill="1"/>
    <xf numFmtId="0" fontId="9" fillId="7" borderId="0" xfId="0" applyFont="1" applyFill="1"/>
    <xf numFmtId="0" fontId="9" fillId="7" borderId="0" xfId="0" applyFont="1" applyFill="1" applyAlignment="1">
      <alignment vertical="top"/>
    </xf>
    <xf numFmtId="0" fontId="6" fillId="7" borderId="0" xfId="0" applyFont="1" applyFill="1" applyAlignment="1">
      <alignment horizontal="center" vertical="top"/>
    </xf>
    <xf numFmtId="0" fontId="10" fillId="7" borderId="0" xfId="0" applyFont="1" applyFill="1" applyAlignment="1">
      <alignment horizontal="center" vertical="top"/>
    </xf>
    <xf numFmtId="0" fontId="9" fillId="7" borderId="0" xfId="0" applyFont="1" applyFill="1" applyAlignment="1">
      <alignment horizontal="left" vertical="center" wrapText="1"/>
    </xf>
    <xf numFmtId="10" fontId="11" fillId="8" borderId="2" xfId="0" applyNumberFormat="1" applyFont="1" applyFill="1" applyBorder="1" applyAlignment="1">
      <alignment horizontal="center" vertical="center"/>
    </xf>
    <xf numFmtId="0" fontId="9" fillId="3" borderId="0" xfId="0" applyFont="1" applyFill="1" applyAlignment="1">
      <alignment vertical="top"/>
    </xf>
    <xf numFmtId="0" fontId="9" fillId="7" borderId="0" xfId="0" applyFont="1" applyFill="1" applyAlignment="1">
      <alignment horizontal="left" vertical="center"/>
    </xf>
    <xf numFmtId="0" fontId="9" fillId="7" borderId="0" xfId="0" applyFont="1" applyFill="1" applyAlignment="1">
      <alignment vertical="center"/>
    </xf>
    <xf numFmtId="164" fontId="11" fillId="8" borderId="4" xfId="0" applyNumberFormat="1" applyFont="1" applyFill="1" applyBorder="1" applyAlignment="1">
      <alignment horizontal="center" vertical="center"/>
    </xf>
    <xf numFmtId="169" fontId="11" fillId="8" borderId="2" xfId="0" applyNumberFormat="1" applyFont="1" applyFill="1" applyBorder="1" applyAlignment="1">
      <alignment horizontal="center" vertical="center"/>
    </xf>
    <xf numFmtId="169" fontId="11" fillId="7" borderId="3" xfId="0" applyNumberFormat="1" applyFont="1" applyFill="1" applyBorder="1" applyAlignment="1">
      <alignment horizontal="center" vertical="center"/>
    </xf>
    <xf numFmtId="0" fontId="13" fillId="7" borderId="0" xfId="0" applyFont="1" applyFill="1"/>
    <xf numFmtId="0" fontId="13" fillId="0" borderId="0" xfId="0" applyFont="1"/>
    <xf numFmtId="0" fontId="14" fillId="7" borderId="0" xfId="0" applyFont="1" applyFill="1"/>
    <xf numFmtId="0" fontId="15" fillId="0" borderId="0" xfId="0" applyFont="1" applyAlignment="1">
      <alignment horizontal="center" vertical="center" textRotation="90" wrapText="1"/>
    </xf>
    <xf numFmtId="0" fontId="15" fillId="0" borderId="0" xfId="0" applyFont="1" applyAlignment="1">
      <alignment horizontal="center" vertical="top" wrapText="1"/>
    </xf>
    <xf numFmtId="0" fontId="13" fillId="0" borderId="0" xfId="0" applyFont="1" applyAlignment="1">
      <alignment wrapText="1"/>
    </xf>
    <xf numFmtId="0" fontId="16" fillId="0" borderId="0" xfId="0" applyFont="1" applyAlignment="1">
      <alignment horizontal="center" wrapText="1"/>
    </xf>
    <xf numFmtId="0" fontId="16" fillId="0" borderId="0" xfId="0" applyFont="1" applyAlignment="1">
      <alignment horizontal="center" vertical="top" wrapText="1"/>
    </xf>
    <xf numFmtId="166" fontId="13" fillId="0" borderId="0" xfId="0" applyNumberFormat="1" applyFont="1" applyAlignment="1">
      <alignment wrapText="1"/>
    </xf>
    <xf numFmtId="0" fontId="13" fillId="0" borderId="5" xfId="0" applyFont="1" applyBorder="1"/>
    <xf numFmtId="0" fontId="17" fillId="0" borderId="5" xfId="0" applyFont="1" applyBorder="1"/>
    <xf numFmtId="171" fontId="13" fillId="0" borderId="5" xfId="0" applyNumberFormat="1" applyFont="1" applyBorder="1"/>
    <xf numFmtId="14" fontId="16" fillId="0" borderId="5" xfId="0" applyNumberFormat="1" applyFont="1" applyBorder="1" applyAlignment="1">
      <alignment horizontal="center" vertical="top"/>
    </xf>
    <xf numFmtId="165" fontId="13" fillId="0" borderId="5" xfId="0" applyNumberFormat="1" applyFont="1" applyBorder="1"/>
    <xf numFmtId="166" fontId="13" fillId="0" borderId="5" xfId="0" applyNumberFormat="1" applyFont="1" applyBorder="1"/>
    <xf numFmtId="14" fontId="16" fillId="0" borderId="5" xfId="0" applyNumberFormat="1" applyFont="1" applyBorder="1" applyAlignment="1">
      <alignment horizontal="center"/>
    </xf>
    <xf numFmtId="0" fontId="15" fillId="0" borderId="5" xfId="0" applyFont="1" applyBorder="1"/>
    <xf numFmtId="171" fontId="15" fillId="0" borderId="5" xfId="0" applyNumberFormat="1" applyFont="1" applyBorder="1"/>
    <xf numFmtId="14" fontId="18" fillId="0" borderId="5" xfId="0" applyNumberFormat="1" applyFont="1" applyBorder="1" applyAlignment="1">
      <alignment horizontal="center"/>
    </xf>
    <xf numFmtId="14" fontId="18" fillId="0" borderId="5" xfId="0" applyNumberFormat="1" applyFont="1" applyBorder="1" applyAlignment="1">
      <alignment horizontal="center" vertical="top"/>
    </xf>
    <xf numFmtId="165" fontId="15" fillId="0" borderId="5" xfId="0" applyNumberFormat="1" applyFont="1" applyBorder="1"/>
    <xf numFmtId="0" fontId="16" fillId="0" borderId="0" xfId="0" applyFont="1"/>
    <xf numFmtId="0" fontId="16" fillId="0" borderId="0" xfId="0" applyFont="1" applyAlignment="1">
      <alignment horizontal="left" vertical="top"/>
    </xf>
    <xf numFmtId="176" fontId="11" fillId="8" borderId="2" xfId="0" applyNumberFormat="1" applyFont="1" applyFill="1" applyBorder="1" applyAlignment="1">
      <alignment horizontal="center" vertical="center"/>
    </xf>
    <xf numFmtId="0" fontId="6" fillId="7" borderId="0" xfId="0" applyFont="1" applyFill="1" applyAlignment="1">
      <alignment vertical="top"/>
    </xf>
    <xf numFmtId="165" fontId="13" fillId="0" borderId="0" xfId="0" applyNumberFormat="1" applyFont="1"/>
    <xf numFmtId="0" fontId="15" fillId="7" borderId="0" xfId="0" applyFont="1" applyFill="1" applyAlignment="1">
      <alignment horizontal="center" vertical="top" wrapText="1"/>
    </xf>
    <xf numFmtId="0" fontId="13" fillId="7" borderId="0" xfId="0" applyFont="1" applyFill="1" applyAlignment="1">
      <alignment wrapText="1"/>
    </xf>
    <xf numFmtId="0" fontId="15" fillId="7" borderId="0" xfId="0" applyFont="1" applyFill="1"/>
    <xf numFmtId="0" fontId="19" fillId="9" borderId="0" xfId="0" applyFont="1" applyFill="1"/>
    <xf numFmtId="0" fontId="12" fillId="9" borderId="0" xfId="0" applyFont="1" applyFill="1" applyAlignment="1"/>
    <xf numFmtId="0" fontId="12" fillId="10" borderId="0" xfId="0" applyFont="1" applyFill="1" applyAlignment="1"/>
    <xf numFmtId="0" fontId="20" fillId="10" borderId="0" xfId="0" applyFont="1" applyFill="1" applyAlignment="1"/>
    <xf numFmtId="0" fontId="12" fillId="11" borderId="0" xfId="0" applyFont="1" applyFill="1" applyAlignment="1"/>
    <xf numFmtId="0" fontId="20" fillId="11" borderId="0" xfId="0" applyFont="1" applyFill="1" applyAlignment="1"/>
    <xf numFmtId="0" fontId="21" fillId="7" borderId="0" xfId="0" applyFont="1" applyFill="1"/>
    <xf numFmtId="0" fontId="21" fillId="7" borderId="7" xfId="0" applyFont="1" applyFill="1" applyBorder="1"/>
    <xf numFmtId="171" fontId="22" fillId="0" borderId="0" xfId="0" applyNumberFormat="1" applyFont="1" applyBorder="1"/>
    <xf numFmtId="0" fontId="11" fillId="7" borderId="8" xfId="0" applyFont="1" applyFill="1" applyBorder="1"/>
    <xf numFmtId="165" fontId="22" fillId="0" borderId="6" xfId="0" applyNumberFormat="1" applyFont="1" applyBorder="1"/>
    <xf numFmtId="165" fontId="22" fillId="10" borderId="6" xfId="0" applyNumberFormat="1" applyFont="1" applyFill="1" applyBorder="1"/>
    <xf numFmtId="0" fontId="8" fillId="7" borderId="8" xfId="0" applyFont="1" applyFill="1" applyBorder="1"/>
    <xf numFmtId="165" fontId="22" fillId="0" borderId="9" xfId="0" applyNumberFormat="1" applyFont="1" applyBorder="1"/>
    <xf numFmtId="165" fontId="22" fillId="12" borderId="5" xfId="0" applyNumberFormat="1" applyFont="1" applyFill="1" applyBorder="1"/>
    <xf numFmtId="0" fontId="15" fillId="7" borderId="9" xfId="0" applyFont="1" applyFill="1" applyBorder="1" applyAlignment="1">
      <alignment horizontal="center" vertical="top" wrapText="1"/>
    </xf>
    <xf numFmtId="0" fontId="15" fillId="0" borderId="9" xfId="0" applyFont="1" applyBorder="1" applyAlignment="1">
      <alignment horizontal="center" vertical="top" wrapText="1"/>
    </xf>
    <xf numFmtId="0" fontId="13" fillId="0" borderId="10" xfId="0" applyFont="1" applyBorder="1" applyAlignment="1">
      <alignment wrapText="1"/>
    </xf>
    <xf numFmtId="0" fontId="15" fillId="0" borderId="12" xfId="0" applyFont="1" applyBorder="1" applyAlignment="1">
      <alignment horizontal="center" vertical="center" textRotation="90" wrapText="1"/>
    </xf>
    <xf numFmtId="1" fontId="13" fillId="0" borderId="11" xfId="0" applyNumberFormat="1" applyFont="1" applyBorder="1" applyAlignment="1">
      <alignment wrapText="1"/>
    </xf>
    <xf numFmtId="0" fontId="15" fillId="0" borderId="5" xfId="0" applyFont="1" applyBorder="1" applyAlignment="1">
      <alignment horizontal="center" vertical="top" wrapText="1"/>
    </xf>
    <xf numFmtId="0" fontId="15" fillId="10" borderId="12" xfId="0" applyFont="1" applyFill="1" applyBorder="1" applyAlignment="1">
      <alignment horizontal="center" vertical="top" wrapText="1"/>
    </xf>
    <xf numFmtId="0" fontId="15" fillId="12" borderId="5" xfId="0" applyFont="1" applyFill="1" applyBorder="1" applyAlignment="1">
      <alignment horizontal="center" vertical="top" wrapText="1"/>
    </xf>
  </cellXfs>
  <cellStyles count="1">
    <cellStyle name="Normalny" xfId="0" builtinId="0"/>
  </cellStyles>
  <dxfs count="26">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80" b="1" i="0" u="none" strike="noStrike" kern="1200" spc="0" baseline="0">
                <a:solidFill>
                  <a:schemeClr val="tx1"/>
                </a:solidFill>
                <a:latin typeface="+mj-lt"/>
                <a:ea typeface="+mn-ea"/>
                <a:cs typeface="+mn-cs"/>
              </a:defRPr>
            </a:pPr>
            <a:r>
              <a:rPr lang="pl-PL"/>
              <a:t>Oszczędności</a:t>
            </a:r>
            <a:r>
              <a:rPr lang="pl-PL" baseline="0"/>
              <a:t> narastająco</a:t>
            </a:r>
            <a:endParaRPr lang="en-AU"/>
          </a:p>
        </c:rich>
      </c:tx>
      <c:overlay val="0"/>
      <c:spPr>
        <a:noFill/>
        <a:ln>
          <a:noFill/>
        </a:ln>
        <a:effectLst/>
      </c:spPr>
      <c:txPr>
        <a:bodyPr rot="0" spcFirstLastPara="1" vertOverflow="ellipsis" vert="horz" wrap="square" anchor="ctr" anchorCtr="1"/>
        <a:lstStyle/>
        <a:p>
          <a:pPr>
            <a:defRPr sz="1680" b="1" i="0" u="none" strike="noStrike" kern="1200" spc="0" baseline="0">
              <a:solidFill>
                <a:schemeClr val="tx1"/>
              </a:solidFill>
              <a:latin typeface="+mj-lt"/>
              <a:ea typeface="+mn-ea"/>
              <a:cs typeface="+mn-cs"/>
            </a:defRPr>
          </a:pPr>
          <a:endParaRPr lang="en-US"/>
        </a:p>
      </c:txPr>
    </c:title>
    <c:autoTitleDeleted val="0"/>
    <c:plotArea>
      <c:layout>
        <c:manualLayout>
          <c:layoutTarget val="inner"/>
          <c:xMode val="edge"/>
          <c:yMode val="edge"/>
          <c:x val="0.1980935755436643"/>
          <c:y val="0.18494454917595235"/>
          <c:w val="0.68261039485120101"/>
          <c:h val="0.53724046045463381"/>
        </c:manualLayout>
      </c:layout>
      <c:areaChart>
        <c:grouping val="standard"/>
        <c:varyColors val="0"/>
        <c:ser>
          <c:idx val="2"/>
          <c:order val="1"/>
          <c:tx>
            <c:strRef>
              <c:f>obliczenia!$V$15</c:f>
              <c:strCache>
                <c:ptCount val="1"/>
                <c:pt idx="0">
                  <c:v>OSOBA 1 
oszczędności narastająco</c:v>
                </c:pt>
              </c:strCache>
            </c:strRef>
          </c:tx>
          <c:spPr>
            <a:solidFill>
              <a:schemeClr val="accent6">
                <a:lumMod val="75000"/>
              </a:schemeClr>
            </a:solidFill>
            <a:ln>
              <a:noFill/>
            </a:ln>
            <a:effectLst/>
          </c:spPr>
          <c:val>
            <c:numRef>
              <c:f>obliczenia!$V$16:$V$436</c:f>
              <c:numCache>
                <c:formatCode>#\ ##0\ "zł"</c:formatCode>
                <c:ptCount val="421"/>
                <c:pt idx="1">
                  <c:v>200.5</c:v>
                </c:pt>
                <c:pt idx="2">
                  <c:v>401.5</c:v>
                </c:pt>
                <c:pt idx="3">
                  <c:v>603</c:v>
                </c:pt>
                <c:pt idx="4">
                  <c:v>805</c:v>
                </c:pt>
                <c:pt idx="5">
                  <c:v>1007.5</c:v>
                </c:pt>
                <c:pt idx="6">
                  <c:v>1210.5</c:v>
                </c:pt>
                <c:pt idx="7">
                  <c:v>1414</c:v>
                </c:pt>
                <c:pt idx="8">
                  <c:v>1618</c:v>
                </c:pt>
                <c:pt idx="9">
                  <c:v>1822.5</c:v>
                </c:pt>
                <c:pt idx="10">
                  <c:v>2027.5</c:v>
                </c:pt>
                <c:pt idx="11">
                  <c:v>2233</c:v>
                </c:pt>
                <c:pt idx="12">
                  <c:v>2439</c:v>
                </c:pt>
                <c:pt idx="13">
                  <c:v>2645.5</c:v>
                </c:pt>
                <c:pt idx="14">
                  <c:v>2852.5</c:v>
                </c:pt>
                <c:pt idx="15">
                  <c:v>3060</c:v>
                </c:pt>
                <c:pt idx="16">
                  <c:v>3268</c:v>
                </c:pt>
                <c:pt idx="17">
                  <c:v>3476.5</c:v>
                </c:pt>
                <c:pt idx="18">
                  <c:v>3685.5</c:v>
                </c:pt>
                <c:pt idx="19">
                  <c:v>3895</c:v>
                </c:pt>
                <c:pt idx="20">
                  <c:v>4105</c:v>
                </c:pt>
                <c:pt idx="21">
                  <c:v>4315.5</c:v>
                </c:pt>
                <c:pt idx="22">
                  <c:v>4526.5</c:v>
                </c:pt>
                <c:pt idx="23">
                  <c:v>4738</c:v>
                </c:pt>
                <c:pt idx="24">
                  <c:v>4950</c:v>
                </c:pt>
                <c:pt idx="25">
                  <c:v>5162.5</c:v>
                </c:pt>
                <c:pt idx="26">
                  <c:v>5375.5</c:v>
                </c:pt>
                <c:pt idx="27">
                  <c:v>5589</c:v>
                </c:pt>
                <c:pt idx="28">
                  <c:v>5803</c:v>
                </c:pt>
                <c:pt idx="29">
                  <c:v>6017.5</c:v>
                </c:pt>
                <c:pt idx="30">
                  <c:v>6232.5</c:v>
                </c:pt>
                <c:pt idx="31">
                  <c:v>6448</c:v>
                </c:pt>
                <c:pt idx="32">
                  <c:v>6664</c:v>
                </c:pt>
                <c:pt idx="33">
                  <c:v>6880.5</c:v>
                </c:pt>
                <c:pt idx="34">
                  <c:v>7097.5</c:v>
                </c:pt>
                <c:pt idx="35">
                  <c:v>7315</c:v>
                </c:pt>
                <c:pt idx="36">
                  <c:v>7533</c:v>
                </c:pt>
                <c:pt idx="37">
                  <c:v>7751.5</c:v>
                </c:pt>
                <c:pt idx="38">
                  <c:v>7970.5</c:v>
                </c:pt>
                <c:pt idx="39">
                  <c:v>8190</c:v>
                </c:pt>
                <c:pt idx="40">
                  <c:v>8410</c:v>
                </c:pt>
                <c:pt idx="41">
                  <c:v>8630.5</c:v>
                </c:pt>
                <c:pt idx="42">
                  <c:v>8851.5</c:v>
                </c:pt>
                <c:pt idx="43">
                  <c:v>9073</c:v>
                </c:pt>
                <c:pt idx="44">
                  <c:v>9295</c:v>
                </c:pt>
                <c:pt idx="45">
                  <c:v>9517.5</c:v>
                </c:pt>
                <c:pt idx="46">
                  <c:v>9740.5</c:v>
                </c:pt>
                <c:pt idx="47">
                  <c:v>9964</c:v>
                </c:pt>
                <c:pt idx="48">
                  <c:v>10188</c:v>
                </c:pt>
                <c:pt idx="49">
                  <c:v>10412.5</c:v>
                </c:pt>
                <c:pt idx="50">
                  <c:v>10637.5</c:v>
                </c:pt>
                <c:pt idx="51">
                  <c:v>10863</c:v>
                </c:pt>
                <c:pt idx="52">
                  <c:v>11089</c:v>
                </c:pt>
                <c:pt idx="53">
                  <c:v>11315.5</c:v>
                </c:pt>
                <c:pt idx="54">
                  <c:v>11542.5</c:v>
                </c:pt>
                <c:pt idx="55">
                  <c:v>11770</c:v>
                </c:pt>
                <c:pt idx="56">
                  <c:v>11998</c:v>
                </c:pt>
                <c:pt idx="57">
                  <c:v>12226.5</c:v>
                </c:pt>
                <c:pt idx="58">
                  <c:v>12455.5</c:v>
                </c:pt>
                <c:pt idx="59">
                  <c:v>12685</c:v>
                </c:pt>
                <c:pt idx="60">
                  <c:v>12915</c:v>
                </c:pt>
                <c:pt idx="61">
                  <c:v>13145.5</c:v>
                </c:pt>
                <c:pt idx="62">
                  <c:v>13376.5</c:v>
                </c:pt>
                <c:pt idx="63">
                  <c:v>13608</c:v>
                </c:pt>
                <c:pt idx="64">
                  <c:v>13840</c:v>
                </c:pt>
                <c:pt idx="65">
                  <c:v>14072.5</c:v>
                </c:pt>
                <c:pt idx="66">
                  <c:v>14305.5</c:v>
                </c:pt>
                <c:pt idx="67">
                  <c:v>14539</c:v>
                </c:pt>
                <c:pt idx="68">
                  <c:v>14773</c:v>
                </c:pt>
                <c:pt idx="69">
                  <c:v>15007.5</c:v>
                </c:pt>
                <c:pt idx="70">
                  <c:v>15242.5</c:v>
                </c:pt>
                <c:pt idx="71">
                  <c:v>15478</c:v>
                </c:pt>
                <c:pt idx="72">
                  <c:v>15714</c:v>
                </c:pt>
                <c:pt idx="73">
                  <c:v>15950.5</c:v>
                </c:pt>
                <c:pt idx="74">
                  <c:v>16187.5</c:v>
                </c:pt>
                <c:pt idx="75">
                  <c:v>16425</c:v>
                </c:pt>
                <c:pt idx="76">
                  <c:v>16663</c:v>
                </c:pt>
                <c:pt idx="77">
                  <c:v>16901.5</c:v>
                </c:pt>
                <c:pt idx="78">
                  <c:v>17140.5</c:v>
                </c:pt>
                <c:pt idx="79">
                  <c:v>17380</c:v>
                </c:pt>
                <c:pt idx="80">
                  <c:v>17620</c:v>
                </c:pt>
                <c:pt idx="81">
                  <c:v>17860.5</c:v>
                </c:pt>
                <c:pt idx="82">
                  <c:v>18101.5</c:v>
                </c:pt>
                <c:pt idx="83">
                  <c:v>18343</c:v>
                </c:pt>
                <c:pt idx="84">
                  <c:v>18585</c:v>
                </c:pt>
                <c:pt idx="85">
                  <c:v>18827.5</c:v>
                </c:pt>
                <c:pt idx="86">
                  <c:v>19070.5</c:v>
                </c:pt>
                <c:pt idx="87">
                  <c:v>19314</c:v>
                </c:pt>
                <c:pt idx="88">
                  <c:v>19558</c:v>
                </c:pt>
                <c:pt idx="89">
                  <c:v>19802.5</c:v>
                </c:pt>
                <c:pt idx="90">
                  <c:v>20047.5</c:v>
                </c:pt>
                <c:pt idx="91">
                  <c:v>20293</c:v>
                </c:pt>
                <c:pt idx="92">
                  <c:v>20539</c:v>
                </c:pt>
                <c:pt idx="93">
                  <c:v>20785.5</c:v>
                </c:pt>
                <c:pt idx="94">
                  <c:v>21032.5</c:v>
                </c:pt>
                <c:pt idx="95">
                  <c:v>21280</c:v>
                </c:pt>
                <c:pt idx="96">
                  <c:v>21528</c:v>
                </c:pt>
                <c:pt idx="97">
                  <c:v>21776.5</c:v>
                </c:pt>
                <c:pt idx="98">
                  <c:v>22025.5</c:v>
                </c:pt>
                <c:pt idx="99">
                  <c:v>22275</c:v>
                </c:pt>
                <c:pt idx="100">
                  <c:v>22525</c:v>
                </c:pt>
                <c:pt idx="101">
                  <c:v>22775.5</c:v>
                </c:pt>
                <c:pt idx="102">
                  <c:v>23026.5</c:v>
                </c:pt>
                <c:pt idx="103">
                  <c:v>23278</c:v>
                </c:pt>
                <c:pt idx="104">
                  <c:v>23530</c:v>
                </c:pt>
                <c:pt idx="105">
                  <c:v>23782.5</c:v>
                </c:pt>
                <c:pt idx="106">
                  <c:v>24035.5</c:v>
                </c:pt>
                <c:pt idx="107">
                  <c:v>24289</c:v>
                </c:pt>
                <c:pt idx="108">
                  <c:v>24543</c:v>
                </c:pt>
                <c:pt idx="109">
                  <c:v>24797.5</c:v>
                </c:pt>
                <c:pt idx="110">
                  <c:v>25052.5</c:v>
                </c:pt>
                <c:pt idx="111">
                  <c:v>25308</c:v>
                </c:pt>
                <c:pt idx="112">
                  <c:v>25564</c:v>
                </c:pt>
                <c:pt idx="113">
                  <c:v>25820.5</c:v>
                </c:pt>
                <c:pt idx="114">
                  <c:v>26077.5</c:v>
                </c:pt>
                <c:pt idx="115">
                  <c:v>26335</c:v>
                </c:pt>
                <c:pt idx="116">
                  <c:v>26593</c:v>
                </c:pt>
                <c:pt idx="117">
                  <c:v>26851.5</c:v>
                </c:pt>
                <c:pt idx="118">
                  <c:v>27110.5</c:v>
                </c:pt>
                <c:pt idx="119">
                  <c:v>27370</c:v>
                </c:pt>
                <c:pt idx="120">
                  <c:v>27630</c:v>
                </c:pt>
                <c:pt idx="121">
                  <c:v>27890.5</c:v>
                </c:pt>
                <c:pt idx="122">
                  <c:v>28151.5</c:v>
                </c:pt>
                <c:pt idx="123">
                  <c:v>28413</c:v>
                </c:pt>
                <c:pt idx="124">
                  <c:v>28675</c:v>
                </c:pt>
                <c:pt idx="125">
                  <c:v>28937.5</c:v>
                </c:pt>
                <c:pt idx="126">
                  <c:v>29200.5</c:v>
                </c:pt>
                <c:pt idx="127">
                  <c:v>29464</c:v>
                </c:pt>
                <c:pt idx="128">
                  <c:v>29728</c:v>
                </c:pt>
                <c:pt idx="129">
                  <c:v>29992.5</c:v>
                </c:pt>
                <c:pt idx="130">
                  <c:v>30257.5</c:v>
                </c:pt>
                <c:pt idx="131">
                  <c:v>30523</c:v>
                </c:pt>
                <c:pt idx="132">
                  <c:v>30789</c:v>
                </c:pt>
                <c:pt idx="133">
                  <c:v>31055.5</c:v>
                </c:pt>
                <c:pt idx="134">
                  <c:v>31322.5</c:v>
                </c:pt>
                <c:pt idx="135">
                  <c:v>31590</c:v>
                </c:pt>
                <c:pt idx="136">
                  <c:v>31858</c:v>
                </c:pt>
                <c:pt idx="137">
                  <c:v>32126.5</c:v>
                </c:pt>
                <c:pt idx="138">
                  <c:v>32395.5</c:v>
                </c:pt>
                <c:pt idx="139">
                  <c:v>32665</c:v>
                </c:pt>
                <c:pt idx="140">
                  <c:v>32935</c:v>
                </c:pt>
                <c:pt idx="141">
                  <c:v>33205.5</c:v>
                </c:pt>
                <c:pt idx="142">
                  <c:v>33476.5</c:v>
                </c:pt>
                <c:pt idx="143">
                  <c:v>33748</c:v>
                </c:pt>
                <c:pt idx="144">
                  <c:v>34020</c:v>
                </c:pt>
                <c:pt idx="145">
                  <c:v>34292.5</c:v>
                </c:pt>
                <c:pt idx="146">
                  <c:v>34565.5</c:v>
                </c:pt>
                <c:pt idx="147">
                  <c:v>34839</c:v>
                </c:pt>
                <c:pt idx="148">
                  <c:v>35113</c:v>
                </c:pt>
                <c:pt idx="149">
                  <c:v>35387.5</c:v>
                </c:pt>
                <c:pt idx="150">
                  <c:v>35662.5</c:v>
                </c:pt>
                <c:pt idx="151">
                  <c:v>35938</c:v>
                </c:pt>
                <c:pt idx="152">
                  <c:v>36214</c:v>
                </c:pt>
                <c:pt idx="153">
                  <c:v>36490.5</c:v>
                </c:pt>
                <c:pt idx="154">
                  <c:v>36767.5</c:v>
                </c:pt>
                <c:pt idx="155">
                  <c:v>37045</c:v>
                </c:pt>
                <c:pt idx="156">
                  <c:v>37323</c:v>
                </c:pt>
                <c:pt idx="157">
                  <c:v>37601.5</c:v>
                </c:pt>
                <c:pt idx="158">
                  <c:v>37880.5</c:v>
                </c:pt>
                <c:pt idx="159">
                  <c:v>38160</c:v>
                </c:pt>
                <c:pt idx="160">
                  <c:v>38440</c:v>
                </c:pt>
                <c:pt idx="161">
                  <c:v>38720.5</c:v>
                </c:pt>
                <c:pt idx="162">
                  <c:v>39001.5</c:v>
                </c:pt>
                <c:pt idx="163">
                  <c:v>39283</c:v>
                </c:pt>
                <c:pt idx="164">
                  <c:v>39565</c:v>
                </c:pt>
                <c:pt idx="165">
                  <c:v>39847.5</c:v>
                </c:pt>
                <c:pt idx="166">
                  <c:v>40130.5</c:v>
                </c:pt>
                <c:pt idx="167">
                  <c:v>40414</c:v>
                </c:pt>
                <c:pt idx="168">
                  <c:v>40698</c:v>
                </c:pt>
                <c:pt idx="169">
                  <c:v>40982.5</c:v>
                </c:pt>
                <c:pt idx="170">
                  <c:v>41267.5</c:v>
                </c:pt>
                <c:pt idx="171">
                  <c:v>41553</c:v>
                </c:pt>
                <c:pt idx="172">
                  <c:v>41839</c:v>
                </c:pt>
                <c:pt idx="173">
                  <c:v>42125.5</c:v>
                </c:pt>
                <c:pt idx="174">
                  <c:v>42412.5</c:v>
                </c:pt>
                <c:pt idx="175">
                  <c:v>42700</c:v>
                </c:pt>
                <c:pt idx="176">
                  <c:v>42988</c:v>
                </c:pt>
                <c:pt idx="177">
                  <c:v>43276.5</c:v>
                </c:pt>
                <c:pt idx="178">
                  <c:v>43565.5</c:v>
                </c:pt>
                <c:pt idx="179">
                  <c:v>43855</c:v>
                </c:pt>
                <c:pt idx="180">
                  <c:v>44145</c:v>
                </c:pt>
                <c:pt idx="181">
                  <c:v>44435.5</c:v>
                </c:pt>
                <c:pt idx="182">
                  <c:v>44726.5</c:v>
                </c:pt>
                <c:pt idx="183">
                  <c:v>45018</c:v>
                </c:pt>
                <c:pt idx="184">
                  <c:v>45310</c:v>
                </c:pt>
                <c:pt idx="185">
                  <c:v>45602.5</c:v>
                </c:pt>
                <c:pt idx="186">
                  <c:v>45895.5</c:v>
                </c:pt>
                <c:pt idx="187">
                  <c:v>46189</c:v>
                </c:pt>
                <c:pt idx="188">
                  <c:v>46483</c:v>
                </c:pt>
                <c:pt idx="189">
                  <c:v>46777.5</c:v>
                </c:pt>
                <c:pt idx="190">
                  <c:v>47072.5</c:v>
                </c:pt>
                <c:pt idx="191">
                  <c:v>47368</c:v>
                </c:pt>
                <c:pt idx="192">
                  <c:v>47664</c:v>
                </c:pt>
                <c:pt idx="193">
                  <c:v>47960.5</c:v>
                </c:pt>
                <c:pt idx="194">
                  <c:v>48257.5</c:v>
                </c:pt>
                <c:pt idx="195">
                  <c:v>48555</c:v>
                </c:pt>
                <c:pt idx="196">
                  <c:v>48853</c:v>
                </c:pt>
                <c:pt idx="197">
                  <c:v>49151.5</c:v>
                </c:pt>
                <c:pt idx="198">
                  <c:v>49450.5</c:v>
                </c:pt>
                <c:pt idx="199">
                  <c:v>49750</c:v>
                </c:pt>
                <c:pt idx="200">
                  <c:v>50050</c:v>
                </c:pt>
                <c:pt idx="201">
                  <c:v>50350.5</c:v>
                </c:pt>
                <c:pt idx="202">
                  <c:v>50651.5</c:v>
                </c:pt>
                <c:pt idx="203">
                  <c:v>50953</c:v>
                </c:pt>
                <c:pt idx="204">
                  <c:v>51255</c:v>
                </c:pt>
                <c:pt idx="205">
                  <c:v>51557.5</c:v>
                </c:pt>
                <c:pt idx="206">
                  <c:v>51860.5</c:v>
                </c:pt>
                <c:pt idx="207">
                  <c:v>52164</c:v>
                </c:pt>
                <c:pt idx="208">
                  <c:v>52468</c:v>
                </c:pt>
                <c:pt idx="209">
                  <c:v>52772.5</c:v>
                </c:pt>
                <c:pt idx="210">
                  <c:v>53077.5</c:v>
                </c:pt>
                <c:pt idx="211">
                  <c:v>53383</c:v>
                </c:pt>
                <c:pt idx="212">
                  <c:v>53689</c:v>
                </c:pt>
                <c:pt idx="213">
                  <c:v>53995.5</c:v>
                </c:pt>
                <c:pt idx="214">
                  <c:v>54302.5</c:v>
                </c:pt>
                <c:pt idx="215">
                  <c:v>54610</c:v>
                </c:pt>
                <c:pt idx="216">
                  <c:v>54918</c:v>
                </c:pt>
                <c:pt idx="217">
                  <c:v>55226.5</c:v>
                </c:pt>
                <c:pt idx="218">
                  <c:v>55535.5</c:v>
                </c:pt>
                <c:pt idx="219">
                  <c:v>55845</c:v>
                </c:pt>
                <c:pt idx="220">
                  <c:v>56155</c:v>
                </c:pt>
                <c:pt idx="221">
                  <c:v>56465.5</c:v>
                </c:pt>
                <c:pt idx="222">
                  <c:v>56776.5</c:v>
                </c:pt>
                <c:pt idx="223">
                  <c:v>57088</c:v>
                </c:pt>
                <c:pt idx="224">
                  <c:v>57400</c:v>
                </c:pt>
                <c:pt idx="225">
                  <c:v>57712.5</c:v>
                </c:pt>
                <c:pt idx="226">
                  <c:v>58025.5</c:v>
                </c:pt>
                <c:pt idx="227">
                  <c:v>58339</c:v>
                </c:pt>
                <c:pt idx="228">
                  <c:v>58653</c:v>
                </c:pt>
                <c:pt idx="229">
                  <c:v>58967.5</c:v>
                </c:pt>
                <c:pt idx="230">
                  <c:v>59282.5</c:v>
                </c:pt>
                <c:pt idx="231">
                  <c:v>59598</c:v>
                </c:pt>
                <c:pt idx="232">
                  <c:v>59914</c:v>
                </c:pt>
                <c:pt idx="233">
                  <c:v>60230.5</c:v>
                </c:pt>
                <c:pt idx="234">
                  <c:v>60547.5</c:v>
                </c:pt>
                <c:pt idx="235">
                  <c:v>60865</c:v>
                </c:pt>
                <c:pt idx="236">
                  <c:v>61183</c:v>
                </c:pt>
                <c:pt idx="237">
                  <c:v>61501.5</c:v>
                </c:pt>
                <c:pt idx="238">
                  <c:v>61820.5</c:v>
                </c:pt>
                <c:pt idx="239">
                  <c:v>62140</c:v>
                </c:pt>
                <c:pt idx="240">
                  <c:v>62460</c:v>
                </c:pt>
                <c:pt idx="241">
                  <c:v>62780.5</c:v>
                </c:pt>
                <c:pt idx="242">
                  <c:v>63101.5</c:v>
                </c:pt>
                <c:pt idx="243">
                  <c:v>63423</c:v>
                </c:pt>
                <c:pt idx="244">
                  <c:v>63745</c:v>
                </c:pt>
                <c:pt idx="245">
                  <c:v>64067.5</c:v>
                </c:pt>
                <c:pt idx="246">
                  <c:v>64390.5</c:v>
                </c:pt>
                <c:pt idx="247">
                  <c:v>64714</c:v>
                </c:pt>
                <c:pt idx="248">
                  <c:v>65038</c:v>
                </c:pt>
                <c:pt idx="249">
                  <c:v>65362.5</c:v>
                </c:pt>
                <c:pt idx="250">
                  <c:v>65687.5</c:v>
                </c:pt>
                <c:pt idx="251">
                  <c:v>66013</c:v>
                </c:pt>
                <c:pt idx="252">
                  <c:v>66339</c:v>
                </c:pt>
                <c:pt idx="253">
                  <c:v>66665.5</c:v>
                </c:pt>
                <c:pt idx="254">
                  <c:v>66992.5</c:v>
                </c:pt>
                <c:pt idx="255">
                  <c:v>67320</c:v>
                </c:pt>
                <c:pt idx="256">
                  <c:v>67648</c:v>
                </c:pt>
                <c:pt idx="257">
                  <c:v>67976.5</c:v>
                </c:pt>
                <c:pt idx="258">
                  <c:v>68305.5</c:v>
                </c:pt>
                <c:pt idx="259">
                  <c:v>68635</c:v>
                </c:pt>
                <c:pt idx="260">
                  <c:v>68965</c:v>
                </c:pt>
                <c:pt idx="261">
                  <c:v>69295.5</c:v>
                </c:pt>
                <c:pt idx="262">
                  <c:v>69626.5</c:v>
                </c:pt>
                <c:pt idx="263">
                  <c:v>69958</c:v>
                </c:pt>
                <c:pt idx="264">
                  <c:v>70290</c:v>
                </c:pt>
                <c:pt idx="265">
                  <c:v>70622.5</c:v>
                </c:pt>
                <c:pt idx="266">
                  <c:v>70955.5</c:v>
                </c:pt>
                <c:pt idx="267">
                  <c:v>71289</c:v>
                </c:pt>
                <c:pt idx="268">
                  <c:v>71623</c:v>
                </c:pt>
                <c:pt idx="269">
                  <c:v>71957.5</c:v>
                </c:pt>
                <c:pt idx="270">
                  <c:v>72292.5</c:v>
                </c:pt>
                <c:pt idx="271">
                  <c:v>72628</c:v>
                </c:pt>
                <c:pt idx="272">
                  <c:v>72964</c:v>
                </c:pt>
                <c:pt idx="273">
                  <c:v>73300.5</c:v>
                </c:pt>
                <c:pt idx="274">
                  <c:v>73637.5</c:v>
                </c:pt>
                <c:pt idx="275">
                  <c:v>73975</c:v>
                </c:pt>
                <c:pt idx="276">
                  <c:v>74313</c:v>
                </c:pt>
                <c:pt idx="277">
                  <c:v>74651.5</c:v>
                </c:pt>
                <c:pt idx="278">
                  <c:v>74990.5</c:v>
                </c:pt>
                <c:pt idx="279">
                  <c:v>75330</c:v>
                </c:pt>
                <c:pt idx="280">
                  <c:v>75670</c:v>
                </c:pt>
                <c:pt idx="281">
                  <c:v>76010.5</c:v>
                </c:pt>
                <c:pt idx="282">
                  <c:v>76351.5</c:v>
                </c:pt>
                <c:pt idx="283">
                  <c:v>76693</c:v>
                </c:pt>
                <c:pt idx="284">
                  <c:v>77035</c:v>
                </c:pt>
                <c:pt idx="285">
                  <c:v>77377.5</c:v>
                </c:pt>
                <c:pt idx="286">
                  <c:v>77720.5</c:v>
                </c:pt>
                <c:pt idx="287">
                  <c:v>78064</c:v>
                </c:pt>
                <c:pt idx="288">
                  <c:v>78408</c:v>
                </c:pt>
                <c:pt idx="289">
                  <c:v>78752.5</c:v>
                </c:pt>
                <c:pt idx="290">
                  <c:v>79097.5</c:v>
                </c:pt>
                <c:pt idx="291">
                  <c:v>79443</c:v>
                </c:pt>
                <c:pt idx="292">
                  <c:v>79789</c:v>
                </c:pt>
                <c:pt idx="293">
                  <c:v>80135.5</c:v>
                </c:pt>
                <c:pt idx="294">
                  <c:v>80482.5</c:v>
                </c:pt>
                <c:pt idx="295">
                  <c:v>80830</c:v>
                </c:pt>
                <c:pt idx="296">
                  <c:v>81178</c:v>
                </c:pt>
                <c:pt idx="297">
                  <c:v>81526.5</c:v>
                </c:pt>
                <c:pt idx="298">
                  <c:v>81875.5</c:v>
                </c:pt>
                <c:pt idx="299">
                  <c:v>82225</c:v>
                </c:pt>
                <c:pt idx="300">
                  <c:v>82575</c:v>
                </c:pt>
                <c:pt idx="301">
                  <c:v>82925.5</c:v>
                </c:pt>
                <c:pt idx="302">
                  <c:v>83276.5</c:v>
                </c:pt>
                <c:pt idx="303">
                  <c:v>83628</c:v>
                </c:pt>
                <c:pt idx="304">
                  <c:v>83980</c:v>
                </c:pt>
                <c:pt idx="305">
                  <c:v>84332.5</c:v>
                </c:pt>
                <c:pt idx="306">
                  <c:v>84685.5</c:v>
                </c:pt>
                <c:pt idx="307">
                  <c:v>85039</c:v>
                </c:pt>
                <c:pt idx="308">
                  <c:v>85393</c:v>
                </c:pt>
                <c:pt idx="309">
                  <c:v>85747.5</c:v>
                </c:pt>
                <c:pt idx="310">
                  <c:v>86102.5</c:v>
                </c:pt>
                <c:pt idx="311">
                  <c:v>86458</c:v>
                </c:pt>
                <c:pt idx="312">
                  <c:v>86814</c:v>
                </c:pt>
                <c:pt idx="313">
                  <c:v>87170.5</c:v>
                </c:pt>
                <c:pt idx="314">
                  <c:v>87527.5</c:v>
                </c:pt>
                <c:pt idx="315">
                  <c:v>87885</c:v>
                </c:pt>
                <c:pt idx="316">
                  <c:v>88243</c:v>
                </c:pt>
                <c:pt idx="317">
                  <c:v>88601.5</c:v>
                </c:pt>
                <c:pt idx="318">
                  <c:v>88960.5</c:v>
                </c:pt>
                <c:pt idx="319">
                  <c:v>89320</c:v>
                </c:pt>
                <c:pt idx="320">
                  <c:v>89680</c:v>
                </c:pt>
                <c:pt idx="321">
                  <c:v>90040.5</c:v>
                </c:pt>
                <c:pt idx="322">
                  <c:v>90401.5</c:v>
                </c:pt>
                <c:pt idx="323">
                  <c:v>90763</c:v>
                </c:pt>
                <c:pt idx="324">
                  <c:v>91125</c:v>
                </c:pt>
                <c:pt idx="325">
                  <c:v>91487.5</c:v>
                </c:pt>
                <c:pt idx="326">
                  <c:v>91850.5</c:v>
                </c:pt>
                <c:pt idx="327">
                  <c:v>92214</c:v>
                </c:pt>
                <c:pt idx="328">
                  <c:v>92578</c:v>
                </c:pt>
                <c:pt idx="329">
                  <c:v>92942.5</c:v>
                </c:pt>
                <c:pt idx="330">
                  <c:v>93307.5</c:v>
                </c:pt>
                <c:pt idx="331">
                  <c:v>93673</c:v>
                </c:pt>
                <c:pt idx="332">
                  <c:v>94039</c:v>
                </c:pt>
                <c:pt idx="333">
                  <c:v>94405.5</c:v>
                </c:pt>
                <c:pt idx="334">
                  <c:v>94772.5</c:v>
                </c:pt>
                <c:pt idx="335">
                  <c:v>95140</c:v>
                </c:pt>
                <c:pt idx="336">
                  <c:v>95508</c:v>
                </c:pt>
                <c:pt idx="337">
                  <c:v>95876.5</c:v>
                </c:pt>
                <c:pt idx="338">
                  <c:v>96245.5</c:v>
                </c:pt>
                <c:pt idx="339">
                  <c:v>96615</c:v>
                </c:pt>
                <c:pt idx="340">
                  <c:v>96985</c:v>
                </c:pt>
                <c:pt idx="341">
                  <c:v>97355.5</c:v>
                </c:pt>
                <c:pt idx="342">
                  <c:v>97726.5</c:v>
                </c:pt>
                <c:pt idx="343">
                  <c:v>98098</c:v>
                </c:pt>
                <c:pt idx="344">
                  <c:v>98470</c:v>
                </c:pt>
                <c:pt idx="345">
                  <c:v>98842.5</c:v>
                </c:pt>
                <c:pt idx="346">
                  <c:v>99215.5</c:v>
                </c:pt>
                <c:pt idx="347">
                  <c:v>99589</c:v>
                </c:pt>
                <c:pt idx="348">
                  <c:v>99963</c:v>
                </c:pt>
                <c:pt idx="349">
                  <c:v>100337.5</c:v>
                </c:pt>
                <c:pt idx="350">
                  <c:v>100712.5</c:v>
                </c:pt>
                <c:pt idx="351">
                  <c:v>101088</c:v>
                </c:pt>
                <c:pt idx="352">
                  <c:v>101464</c:v>
                </c:pt>
                <c:pt idx="353">
                  <c:v>101840.5</c:v>
                </c:pt>
                <c:pt idx="354">
                  <c:v>102217.5</c:v>
                </c:pt>
                <c:pt idx="355">
                  <c:v>102595</c:v>
                </c:pt>
                <c:pt idx="356">
                  <c:v>102973</c:v>
                </c:pt>
                <c:pt idx="357">
                  <c:v>103351.5</c:v>
                </c:pt>
                <c:pt idx="358">
                  <c:v>103730.5</c:v>
                </c:pt>
                <c:pt idx="359">
                  <c:v>104110</c:v>
                </c:pt>
                <c:pt idx="360">
                  <c:v>104490</c:v>
                </c:pt>
                <c:pt idx="361">
                  <c:v>104870.5</c:v>
                </c:pt>
                <c:pt idx="362">
                  <c:v>105251.5</c:v>
                </c:pt>
                <c:pt idx="363">
                  <c:v>105633</c:v>
                </c:pt>
                <c:pt idx="364">
                  <c:v>106015</c:v>
                </c:pt>
                <c:pt idx="365">
                  <c:v>106397.5</c:v>
                </c:pt>
                <c:pt idx="366">
                  <c:v>106780.5</c:v>
                </c:pt>
                <c:pt idx="367">
                  <c:v>107164</c:v>
                </c:pt>
                <c:pt idx="368">
                  <c:v>107548</c:v>
                </c:pt>
                <c:pt idx="369">
                  <c:v>107932.5</c:v>
                </c:pt>
                <c:pt idx="370">
                  <c:v>108317.5</c:v>
                </c:pt>
                <c:pt idx="371">
                  <c:v>108703</c:v>
                </c:pt>
                <c:pt idx="372">
                  <c:v>109089</c:v>
                </c:pt>
                <c:pt idx="373">
                  <c:v>109475.5</c:v>
                </c:pt>
                <c:pt idx="374">
                  <c:v>109862.5</c:v>
                </c:pt>
                <c:pt idx="375">
                  <c:v>110250</c:v>
                </c:pt>
                <c:pt idx="376">
                  <c:v>110638</c:v>
                </c:pt>
                <c:pt idx="377">
                  <c:v>111026.5</c:v>
                </c:pt>
                <c:pt idx="378">
                  <c:v>111415.5</c:v>
                </c:pt>
                <c:pt idx="379">
                  <c:v>111805</c:v>
                </c:pt>
                <c:pt idx="380">
                  <c:v>112195</c:v>
                </c:pt>
                <c:pt idx="381">
                  <c:v>112585.5</c:v>
                </c:pt>
                <c:pt idx="382">
                  <c:v>112976.5</c:v>
                </c:pt>
                <c:pt idx="383">
                  <c:v>113368</c:v>
                </c:pt>
                <c:pt idx="384">
                  <c:v>113760</c:v>
                </c:pt>
                <c:pt idx="385">
                  <c:v>114152.5</c:v>
                </c:pt>
                <c:pt idx="386">
                  <c:v>114545.5</c:v>
                </c:pt>
                <c:pt idx="387">
                  <c:v>114939</c:v>
                </c:pt>
                <c:pt idx="388">
                  <c:v>115333</c:v>
                </c:pt>
                <c:pt idx="389">
                  <c:v>115727.5</c:v>
                </c:pt>
                <c:pt idx="390">
                  <c:v>116122.5</c:v>
                </c:pt>
                <c:pt idx="391">
                  <c:v>116518</c:v>
                </c:pt>
                <c:pt idx="392">
                  <c:v>116914</c:v>
                </c:pt>
                <c:pt idx="393">
                  <c:v>117310.5</c:v>
                </c:pt>
                <c:pt idx="394">
                  <c:v>117707.5</c:v>
                </c:pt>
                <c:pt idx="395">
                  <c:v>118105</c:v>
                </c:pt>
                <c:pt idx="396">
                  <c:v>118503</c:v>
                </c:pt>
                <c:pt idx="397">
                  <c:v>118901.5</c:v>
                </c:pt>
                <c:pt idx="398">
                  <c:v>119300.5</c:v>
                </c:pt>
                <c:pt idx="399">
                  <c:v>119700</c:v>
                </c:pt>
                <c:pt idx="400">
                  <c:v>120100</c:v>
                </c:pt>
                <c:pt idx="401">
                  <c:v>120500.5</c:v>
                </c:pt>
                <c:pt idx="402">
                  <c:v>120901.5</c:v>
                </c:pt>
                <c:pt idx="403">
                  <c:v>121303</c:v>
                </c:pt>
                <c:pt idx="404">
                  <c:v>121705</c:v>
                </c:pt>
                <c:pt idx="405">
                  <c:v>122107.5</c:v>
                </c:pt>
                <c:pt idx="406">
                  <c:v>122510.5</c:v>
                </c:pt>
                <c:pt idx="407">
                  <c:v>122914</c:v>
                </c:pt>
                <c:pt idx="408">
                  <c:v>123318</c:v>
                </c:pt>
                <c:pt idx="409">
                  <c:v>123722.5</c:v>
                </c:pt>
                <c:pt idx="410">
                  <c:v>124127.5</c:v>
                </c:pt>
                <c:pt idx="411">
                  <c:v>124533</c:v>
                </c:pt>
                <c:pt idx="412">
                  <c:v>124939</c:v>
                </c:pt>
                <c:pt idx="413">
                  <c:v>125345.5</c:v>
                </c:pt>
                <c:pt idx="414">
                  <c:v>125752.5</c:v>
                </c:pt>
                <c:pt idx="415">
                  <c:v>126160</c:v>
                </c:pt>
                <c:pt idx="416">
                  <c:v>126568</c:v>
                </c:pt>
                <c:pt idx="417">
                  <c:v>126976.5</c:v>
                </c:pt>
                <c:pt idx="418">
                  <c:v>127385.5</c:v>
                </c:pt>
                <c:pt idx="419">
                  <c:v>127795</c:v>
                </c:pt>
                <c:pt idx="420">
                  <c:v>128205</c:v>
                </c:pt>
              </c:numCache>
            </c:numRef>
          </c:val>
          <c:extLst>
            <c:ext xmlns:c16="http://schemas.microsoft.com/office/drawing/2014/chart" uri="{C3380CC4-5D6E-409C-BE32-E72D297353CC}">
              <c16:uniqueId val="{00000003-088F-482D-A899-2A7267726446}"/>
            </c:ext>
          </c:extLst>
        </c:ser>
        <c:ser>
          <c:idx val="4"/>
          <c:order val="2"/>
          <c:tx>
            <c:strRef>
              <c:f>obliczenia!$X$15</c:f>
              <c:strCache>
                <c:ptCount val="1"/>
                <c:pt idx="0">
                  <c:v>OSOBA 2 
oszczędności narastająco</c:v>
                </c:pt>
              </c:strCache>
            </c:strRef>
          </c:tx>
          <c:spPr>
            <a:solidFill>
              <a:schemeClr val="accent2">
                <a:lumMod val="75000"/>
              </a:schemeClr>
            </a:solidFill>
            <a:ln>
              <a:noFill/>
            </a:ln>
            <a:effectLst/>
          </c:spPr>
          <c:val>
            <c:numRef>
              <c:f>obliczenia!$X$16:$X$436</c:f>
              <c:numCache>
                <c:formatCode>#\ ##0\ "zł"</c:formatCode>
                <c:ptCount val="421"/>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2000</c:v>
                </c:pt>
                <c:pt idx="361">
                  <c:v>4005</c:v>
                </c:pt>
                <c:pt idx="362">
                  <c:v>6015.0124999999998</c:v>
                </c:pt>
                <c:pt idx="363">
                  <c:v>8030.0500312499998</c:v>
                </c:pt>
                <c:pt idx="364">
                  <c:v>10050.125156328126</c:v>
                </c:pt>
                <c:pt idx="365">
                  <c:v>12075.250469218947</c:v>
                </c:pt>
                <c:pt idx="366">
                  <c:v>14105.438595391994</c:v>
                </c:pt>
                <c:pt idx="367">
                  <c:v>16140.702191880473</c:v>
                </c:pt>
                <c:pt idx="368">
                  <c:v>18181.053947360175</c:v>
                </c:pt>
                <c:pt idx="369">
                  <c:v>20226.506582228576</c:v>
                </c:pt>
                <c:pt idx="370">
                  <c:v>22277.072848684147</c:v>
                </c:pt>
                <c:pt idx="371">
                  <c:v>24332.765530805857</c:v>
                </c:pt>
                <c:pt idx="372">
                  <c:v>26393.597444632873</c:v>
                </c:pt>
                <c:pt idx="373">
                  <c:v>28459.581438244455</c:v>
                </c:pt>
                <c:pt idx="374">
                  <c:v>30530.730391840065</c:v>
                </c:pt>
                <c:pt idx="375">
                  <c:v>32607.057217819663</c:v>
                </c:pt>
                <c:pt idx="376">
                  <c:v>34688.57486086421</c:v>
                </c:pt>
                <c:pt idx="377">
                  <c:v>36775.296298016372</c:v>
                </c:pt>
                <c:pt idx="378">
                  <c:v>38867.234538761411</c:v>
                </c:pt>
                <c:pt idx="379">
                  <c:v>40964.402625108312</c:v>
                </c:pt>
                <c:pt idx="380">
                  <c:v>43066.813631671081</c:v>
                </c:pt>
                <c:pt idx="381">
                  <c:v>45174.480665750256</c:v>
                </c:pt>
                <c:pt idx="382">
                  <c:v>47287.416867414635</c:v>
                </c:pt>
                <c:pt idx="383">
                  <c:v>49405.63540958317</c:v>
                </c:pt>
                <c:pt idx="384">
                  <c:v>51529.14949810713</c:v>
                </c:pt>
                <c:pt idx="385">
                  <c:v>53657.972371852396</c:v>
                </c:pt>
                <c:pt idx="386">
                  <c:v>55792.117302782026</c:v>
                </c:pt>
                <c:pt idx="387">
                  <c:v>57931.597596038984</c:v>
                </c:pt>
                <c:pt idx="388">
                  <c:v>60076.426590029085</c:v>
                </c:pt>
                <c:pt idx="389">
                  <c:v>62226.617656504161</c:v>
                </c:pt>
                <c:pt idx="390">
                  <c:v>64382.184200645424</c:v>
                </c:pt>
                <c:pt idx="391">
                  <c:v>66543.139661147041</c:v>
                </c:pt>
                <c:pt idx="392">
                  <c:v>68709.497510299901</c:v>
                </c:pt>
                <c:pt idx="393">
                  <c:v>70881.271254075647</c:v>
                </c:pt>
                <c:pt idx="394">
                  <c:v>73058.474432210831</c:v>
                </c:pt>
                <c:pt idx="395">
                  <c:v>75241.120618291359</c:v>
                </c:pt>
                <c:pt idx="396">
                  <c:v>77429.223419837086</c:v>
                </c:pt>
                <c:pt idx="397">
                  <c:v>79622.796478386677</c:v>
                </c:pt>
                <c:pt idx="398">
                  <c:v>81821.853469582638</c:v>
                </c:pt>
                <c:pt idx="399">
                  <c:v>84026.408103256588</c:v>
                </c:pt>
                <c:pt idx="400">
                  <c:v>86236.474123514723</c:v>
                </c:pt>
                <c:pt idx="401">
                  <c:v>88452.065308823512</c:v>
                </c:pt>
                <c:pt idx="402">
                  <c:v>90673.195472095569</c:v>
                </c:pt>
                <c:pt idx="403">
                  <c:v>92899.878460775813</c:v>
                </c:pt>
                <c:pt idx="404">
                  <c:v>95132.128156927749</c:v>
                </c:pt>
                <c:pt idx="405">
                  <c:v>97369.958477320062</c:v>
                </c:pt>
                <c:pt idx="406">
                  <c:v>99613.383373513367</c:v>
                </c:pt>
                <c:pt idx="407">
                  <c:v>101862.41683194715</c:v>
                </c:pt>
                <c:pt idx="408">
                  <c:v>104117.07287402701</c:v>
                </c:pt>
                <c:pt idx="409">
                  <c:v>106377.36555621208</c:v>
                </c:pt>
                <c:pt idx="410">
                  <c:v>108643.30897010262</c:v>
                </c:pt>
                <c:pt idx="411">
                  <c:v>110914.91724252788</c:v>
                </c:pt>
                <c:pt idx="412">
                  <c:v>113192.2045356342</c:v>
                </c:pt>
                <c:pt idx="413">
                  <c:v>115475.18504697329</c:v>
                </c:pt>
                <c:pt idx="414">
                  <c:v>117763.87300959072</c:v>
                </c:pt>
                <c:pt idx="415">
                  <c:v>120058.28269211471</c:v>
                </c:pt>
                <c:pt idx="416">
                  <c:v>122358.42839884499</c:v>
                </c:pt>
                <c:pt idx="417">
                  <c:v>124664.3244698421</c:v>
                </c:pt>
                <c:pt idx="418">
                  <c:v>126975.98528101671</c:v>
                </c:pt>
                <c:pt idx="419">
                  <c:v>129293.42524421925</c:v>
                </c:pt>
                <c:pt idx="420">
                  <c:v>131616.6588073298</c:v>
                </c:pt>
              </c:numCache>
            </c:numRef>
          </c:val>
          <c:extLst>
            <c:ext xmlns:c16="http://schemas.microsoft.com/office/drawing/2014/chart" uri="{C3380CC4-5D6E-409C-BE32-E72D297353CC}">
              <c16:uniqueId val="{00000004-088F-482D-A899-2A7267726446}"/>
            </c:ext>
          </c:extLst>
        </c:ser>
        <c:dLbls>
          <c:showLegendKey val="0"/>
          <c:showVal val="0"/>
          <c:showCatName val="0"/>
          <c:showSerName val="0"/>
          <c:showPercent val="0"/>
          <c:showBubbleSize val="0"/>
        </c:dLbls>
        <c:axId val="1286615824"/>
        <c:axId val="1286617072"/>
      </c:areaChart>
      <c:barChart>
        <c:barDir val="col"/>
        <c:grouping val="clustered"/>
        <c:varyColors val="0"/>
        <c:dLbls>
          <c:showLegendKey val="0"/>
          <c:showVal val="0"/>
          <c:showCatName val="0"/>
          <c:showSerName val="0"/>
          <c:showPercent val="0"/>
          <c:showBubbleSize val="0"/>
        </c:dLbls>
        <c:gapWidth val="219"/>
        <c:overlap val="-27"/>
        <c:axId val="1286615824"/>
        <c:axId val="1286617072"/>
        <c:extLst>
          <c:ext xmlns:c15="http://schemas.microsoft.com/office/drawing/2012/chart" uri="{02D57815-91ED-43cb-92C2-25804820EDAC}">
            <c15:filteredBarSeries>
              <c15:ser>
                <c:idx val="0"/>
                <c:order val="0"/>
                <c:tx>
                  <c:strRef>
                    <c:extLst>
                      <c:ext uri="{02D57815-91ED-43cb-92C2-25804820EDAC}">
                        <c15:formulaRef>
                          <c15:sqref>obliczenia!$T$15</c15:sqref>
                        </c15:formulaRef>
                      </c:ext>
                    </c:extLst>
                    <c:strCache>
                      <c:ptCount val="1"/>
                      <c:pt idx="0">
                        <c:v>Twój wiek</c:v>
                      </c:pt>
                    </c:strCache>
                  </c:strRef>
                </c:tx>
                <c:spPr>
                  <a:solidFill>
                    <a:schemeClr val="accent1"/>
                  </a:solidFill>
                  <a:ln>
                    <a:noFill/>
                  </a:ln>
                  <a:effectLst/>
                </c:spPr>
                <c:invertIfNegative val="0"/>
                <c:cat>
                  <c:numRef>
                    <c:extLst>
                      <c:ext uri="{02D57815-91ED-43cb-92C2-25804820EDAC}">
                        <c15:formulaRef>
                          <c15:sqref>obliczenia!$T$17:$T$436</c15:sqref>
                        </c15:formulaRef>
                      </c:ext>
                    </c:extLst>
                    <c:numCache>
                      <c:formatCode>m/d/yyyy</c:formatCode>
                      <c:ptCount val="420"/>
                      <c:pt idx="0">
                        <c:v>44927</c:v>
                      </c:pt>
                      <c:pt idx="1">
                        <c:v>44958</c:v>
                      </c:pt>
                      <c:pt idx="2">
                        <c:v>44986</c:v>
                      </c:pt>
                      <c:pt idx="3">
                        <c:v>45017</c:v>
                      </c:pt>
                      <c:pt idx="4">
                        <c:v>45047</c:v>
                      </c:pt>
                      <c:pt idx="5">
                        <c:v>45078</c:v>
                      </c:pt>
                      <c:pt idx="6">
                        <c:v>45108</c:v>
                      </c:pt>
                      <c:pt idx="7">
                        <c:v>45139</c:v>
                      </c:pt>
                      <c:pt idx="8">
                        <c:v>45170</c:v>
                      </c:pt>
                      <c:pt idx="9">
                        <c:v>45200</c:v>
                      </c:pt>
                      <c:pt idx="10">
                        <c:v>45231</c:v>
                      </c:pt>
                      <c:pt idx="11">
                        <c:v>45261</c:v>
                      </c:pt>
                      <c:pt idx="12">
                        <c:v>45292</c:v>
                      </c:pt>
                      <c:pt idx="13">
                        <c:v>45323</c:v>
                      </c:pt>
                      <c:pt idx="14">
                        <c:v>45352</c:v>
                      </c:pt>
                      <c:pt idx="15">
                        <c:v>45383</c:v>
                      </c:pt>
                      <c:pt idx="16">
                        <c:v>45413</c:v>
                      </c:pt>
                      <c:pt idx="17">
                        <c:v>45444</c:v>
                      </c:pt>
                      <c:pt idx="18">
                        <c:v>45474</c:v>
                      </c:pt>
                      <c:pt idx="19">
                        <c:v>45505</c:v>
                      </c:pt>
                      <c:pt idx="20">
                        <c:v>45536</c:v>
                      </c:pt>
                      <c:pt idx="21">
                        <c:v>45566</c:v>
                      </c:pt>
                      <c:pt idx="22">
                        <c:v>45597</c:v>
                      </c:pt>
                      <c:pt idx="23">
                        <c:v>45627</c:v>
                      </c:pt>
                      <c:pt idx="24">
                        <c:v>45658</c:v>
                      </c:pt>
                      <c:pt idx="25">
                        <c:v>45689</c:v>
                      </c:pt>
                      <c:pt idx="26">
                        <c:v>45717</c:v>
                      </c:pt>
                      <c:pt idx="27">
                        <c:v>45748</c:v>
                      </c:pt>
                      <c:pt idx="28">
                        <c:v>45778</c:v>
                      </c:pt>
                      <c:pt idx="29">
                        <c:v>45809</c:v>
                      </c:pt>
                      <c:pt idx="30">
                        <c:v>45839</c:v>
                      </c:pt>
                      <c:pt idx="31">
                        <c:v>45870</c:v>
                      </c:pt>
                      <c:pt idx="32">
                        <c:v>45901</c:v>
                      </c:pt>
                      <c:pt idx="33">
                        <c:v>45931</c:v>
                      </c:pt>
                      <c:pt idx="34">
                        <c:v>45962</c:v>
                      </c:pt>
                      <c:pt idx="35">
                        <c:v>45992</c:v>
                      </c:pt>
                      <c:pt idx="36">
                        <c:v>46023</c:v>
                      </c:pt>
                      <c:pt idx="37">
                        <c:v>46054</c:v>
                      </c:pt>
                      <c:pt idx="38">
                        <c:v>46082</c:v>
                      </c:pt>
                      <c:pt idx="39">
                        <c:v>46113</c:v>
                      </c:pt>
                      <c:pt idx="40">
                        <c:v>46143</c:v>
                      </c:pt>
                      <c:pt idx="41">
                        <c:v>46174</c:v>
                      </c:pt>
                      <c:pt idx="42">
                        <c:v>46204</c:v>
                      </c:pt>
                      <c:pt idx="43">
                        <c:v>46235</c:v>
                      </c:pt>
                      <c:pt idx="44">
                        <c:v>46266</c:v>
                      </c:pt>
                      <c:pt idx="45">
                        <c:v>46296</c:v>
                      </c:pt>
                      <c:pt idx="46">
                        <c:v>46327</c:v>
                      </c:pt>
                      <c:pt idx="47">
                        <c:v>46357</c:v>
                      </c:pt>
                      <c:pt idx="48">
                        <c:v>46388</c:v>
                      </c:pt>
                      <c:pt idx="49">
                        <c:v>46419</c:v>
                      </c:pt>
                      <c:pt idx="50">
                        <c:v>46447</c:v>
                      </c:pt>
                      <c:pt idx="51">
                        <c:v>46478</c:v>
                      </c:pt>
                      <c:pt idx="52">
                        <c:v>46508</c:v>
                      </c:pt>
                      <c:pt idx="53">
                        <c:v>46539</c:v>
                      </c:pt>
                      <c:pt idx="54">
                        <c:v>46569</c:v>
                      </c:pt>
                      <c:pt idx="55">
                        <c:v>46600</c:v>
                      </c:pt>
                      <c:pt idx="56">
                        <c:v>46631</c:v>
                      </c:pt>
                      <c:pt idx="57">
                        <c:v>46661</c:v>
                      </c:pt>
                      <c:pt idx="58">
                        <c:v>46692</c:v>
                      </c:pt>
                      <c:pt idx="59">
                        <c:v>46722</c:v>
                      </c:pt>
                      <c:pt idx="60">
                        <c:v>46753</c:v>
                      </c:pt>
                      <c:pt idx="61">
                        <c:v>46784</c:v>
                      </c:pt>
                      <c:pt idx="62">
                        <c:v>46813</c:v>
                      </c:pt>
                      <c:pt idx="63">
                        <c:v>46844</c:v>
                      </c:pt>
                      <c:pt idx="64">
                        <c:v>46874</c:v>
                      </c:pt>
                      <c:pt idx="65">
                        <c:v>46905</c:v>
                      </c:pt>
                      <c:pt idx="66">
                        <c:v>46935</c:v>
                      </c:pt>
                      <c:pt idx="67">
                        <c:v>46966</c:v>
                      </c:pt>
                      <c:pt idx="68">
                        <c:v>46997</c:v>
                      </c:pt>
                      <c:pt idx="69">
                        <c:v>47027</c:v>
                      </c:pt>
                      <c:pt idx="70">
                        <c:v>47058</c:v>
                      </c:pt>
                      <c:pt idx="71">
                        <c:v>47088</c:v>
                      </c:pt>
                      <c:pt idx="72">
                        <c:v>47119</c:v>
                      </c:pt>
                      <c:pt idx="73">
                        <c:v>47150</c:v>
                      </c:pt>
                      <c:pt idx="74">
                        <c:v>47178</c:v>
                      </c:pt>
                      <c:pt idx="75">
                        <c:v>47209</c:v>
                      </c:pt>
                      <c:pt idx="76">
                        <c:v>47239</c:v>
                      </c:pt>
                      <c:pt idx="77">
                        <c:v>47270</c:v>
                      </c:pt>
                      <c:pt idx="78">
                        <c:v>47300</c:v>
                      </c:pt>
                      <c:pt idx="79">
                        <c:v>47331</c:v>
                      </c:pt>
                      <c:pt idx="80">
                        <c:v>47362</c:v>
                      </c:pt>
                      <c:pt idx="81">
                        <c:v>47392</c:v>
                      </c:pt>
                      <c:pt idx="82">
                        <c:v>47423</c:v>
                      </c:pt>
                      <c:pt idx="83">
                        <c:v>47453</c:v>
                      </c:pt>
                      <c:pt idx="84">
                        <c:v>47484</c:v>
                      </c:pt>
                      <c:pt idx="85">
                        <c:v>47515</c:v>
                      </c:pt>
                      <c:pt idx="86">
                        <c:v>47543</c:v>
                      </c:pt>
                      <c:pt idx="87">
                        <c:v>47574</c:v>
                      </c:pt>
                      <c:pt idx="88">
                        <c:v>47604</c:v>
                      </c:pt>
                      <c:pt idx="89">
                        <c:v>47635</c:v>
                      </c:pt>
                      <c:pt idx="90">
                        <c:v>47665</c:v>
                      </c:pt>
                      <c:pt idx="91">
                        <c:v>47696</c:v>
                      </c:pt>
                      <c:pt idx="92">
                        <c:v>47727</c:v>
                      </c:pt>
                      <c:pt idx="93">
                        <c:v>47757</c:v>
                      </c:pt>
                      <c:pt idx="94">
                        <c:v>47788</c:v>
                      </c:pt>
                      <c:pt idx="95">
                        <c:v>47818</c:v>
                      </c:pt>
                      <c:pt idx="96">
                        <c:v>47849</c:v>
                      </c:pt>
                      <c:pt idx="97">
                        <c:v>47880</c:v>
                      </c:pt>
                      <c:pt idx="98">
                        <c:v>47908</c:v>
                      </c:pt>
                      <c:pt idx="99">
                        <c:v>47939</c:v>
                      </c:pt>
                      <c:pt idx="100">
                        <c:v>47969</c:v>
                      </c:pt>
                      <c:pt idx="101">
                        <c:v>48000</c:v>
                      </c:pt>
                      <c:pt idx="102">
                        <c:v>48030</c:v>
                      </c:pt>
                      <c:pt idx="103">
                        <c:v>48061</c:v>
                      </c:pt>
                      <c:pt idx="104">
                        <c:v>48092</c:v>
                      </c:pt>
                      <c:pt idx="105">
                        <c:v>48122</c:v>
                      </c:pt>
                      <c:pt idx="106">
                        <c:v>48153</c:v>
                      </c:pt>
                      <c:pt idx="107">
                        <c:v>48183</c:v>
                      </c:pt>
                      <c:pt idx="108">
                        <c:v>48214</c:v>
                      </c:pt>
                      <c:pt idx="109">
                        <c:v>48245</c:v>
                      </c:pt>
                      <c:pt idx="110">
                        <c:v>48274</c:v>
                      </c:pt>
                      <c:pt idx="111">
                        <c:v>48305</c:v>
                      </c:pt>
                      <c:pt idx="112">
                        <c:v>48335</c:v>
                      </c:pt>
                      <c:pt idx="113">
                        <c:v>48366</c:v>
                      </c:pt>
                      <c:pt idx="114">
                        <c:v>48396</c:v>
                      </c:pt>
                      <c:pt idx="115">
                        <c:v>48427</c:v>
                      </c:pt>
                      <c:pt idx="116">
                        <c:v>48458</c:v>
                      </c:pt>
                      <c:pt idx="117">
                        <c:v>48488</c:v>
                      </c:pt>
                      <c:pt idx="118">
                        <c:v>48519</c:v>
                      </c:pt>
                      <c:pt idx="119">
                        <c:v>48549</c:v>
                      </c:pt>
                      <c:pt idx="120">
                        <c:v>48580</c:v>
                      </c:pt>
                      <c:pt idx="121">
                        <c:v>48611</c:v>
                      </c:pt>
                      <c:pt idx="122">
                        <c:v>48639</c:v>
                      </c:pt>
                      <c:pt idx="123">
                        <c:v>48670</c:v>
                      </c:pt>
                      <c:pt idx="124">
                        <c:v>48700</c:v>
                      </c:pt>
                      <c:pt idx="125">
                        <c:v>48731</c:v>
                      </c:pt>
                      <c:pt idx="126">
                        <c:v>48761</c:v>
                      </c:pt>
                      <c:pt idx="127">
                        <c:v>48792</c:v>
                      </c:pt>
                      <c:pt idx="128">
                        <c:v>48823</c:v>
                      </c:pt>
                      <c:pt idx="129">
                        <c:v>48853</c:v>
                      </c:pt>
                      <c:pt idx="130">
                        <c:v>48884</c:v>
                      </c:pt>
                      <c:pt idx="131">
                        <c:v>48914</c:v>
                      </c:pt>
                      <c:pt idx="132">
                        <c:v>48945</c:v>
                      </c:pt>
                      <c:pt idx="133">
                        <c:v>48976</c:v>
                      </c:pt>
                      <c:pt idx="134">
                        <c:v>49004</c:v>
                      </c:pt>
                      <c:pt idx="135">
                        <c:v>49035</c:v>
                      </c:pt>
                      <c:pt idx="136">
                        <c:v>49065</c:v>
                      </c:pt>
                      <c:pt idx="137">
                        <c:v>49096</c:v>
                      </c:pt>
                      <c:pt idx="138">
                        <c:v>49126</c:v>
                      </c:pt>
                      <c:pt idx="139">
                        <c:v>49157</c:v>
                      </c:pt>
                      <c:pt idx="140">
                        <c:v>49188</c:v>
                      </c:pt>
                      <c:pt idx="141">
                        <c:v>49218</c:v>
                      </c:pt>
                      <c:pt idx="142">
                        <c:v>49249</c:v>
                      </c:pt>
                      <c:pt idx="143">
                        <c:v>49279</c:v>
                      </c:pt>
                      <c:pt idx="144">
                        <c:v>49310</c:v>
                      </c:pt>
                      <c:pt idx="145">
                        <c:v>49341</c:v>
                      </c:pt>
                      <c:pt idx="146">
                        <c:v>49369</c:v>
                      </c:pt>
                      <c:pt idx="147">
                        <c:v>49400</c:v>
                      </c:pt>
                      <c:pt idx="148">
                        <c:v>49430</c:v>
                      </c:pt>
                      <c:pt idx="149">
                        <c:v>49461</c:v>
                      </c:pt>
                      <c:pt idx="150">
                        <c:v>49491</c:v>
                      </c:pt>
                      <c:pt idx="151">
                        <c:v>49522</c:v>
                      </c:pt>
                      <c:pt idx="152">
                        <c:v>49553</c:v>
                      </c:pt>
                      <c:pt idx="153">
                        <c:v>49583</c:v>
                      </c:pt>
                      <c:pt idx="154">
                        <c:v>49614</c:v>
                      </c:pt>
                      <c:pt idx="155">
                        <c:v>49644</c:v>
                      </c:pt>
                      <c:pt idx="156">
                        <c:v>49675</c:v>
                      </c:pt>
                      <c:pt idx="157">
                        <c:v>49706</c:v>
                      </c:pt>
                      <c:pt idx="158">
                        <c:v>49735</c:v>
                      </c:pt>
                      <c:pt idx="159">
                        <c:v>49766</c:v>
                      </c:pt>
                      <c:pt idx="160">
                        <c:v>49796</c:v>
                      </c:pt>
                      <c:pt idx="161">
                        <c:v>49827</c:v>
                      </c:pt>
                      <c:pt idx="162">
                        <c:v>49857</c:v>
                      </c:pt>
                      <c:pt idx="163">
                        <c:v>49888</c:v>
                      </c:pt>
                      <c:pt idx="164">
                        <c:v>49919</c:v>
                      </c:pt>
                      <c:pt idx="165">
                        <c:v>49949</c:v>
                      </c:pt>
                      <c:pt idx="166">
                        <c:v>49980</c:v>
                      </c:pt>
                      <c:pt idx="167">
                        <c:v>50010</c:v>
                      </c:pt>
                      <c:pt idx="168">
                        <c:v>50041</c:v>
                      </c:pt>
                      <c:pt idx="169">
                        <c:v>50072</c:v>
                      </c:pt>
                      <c:pt idx="170">
                        <c:v>50100</c:v>
                      </c:pt>
                      <c:pt idx="171">
                        <c:v>50131</c:v>
                      </c:pt>
                      <c:pt idx="172">
                        <c:v>50161</c:v>
                      </c:pt>
                      <c:pt idx="173">
                        <c:v>50192</c:v>
                      </c:pt>
                      <c:pt idx="174">
                        <c:v>50222</c:v>
                      </c:pt>
                      <c:pt idx="175">
                        <c:v>50253</c:v>
                      </c:pt>
                      <c:pt idx="176">
                        <c:v>50284</c:v>
                      </c:pt>
                      <c:pt idx="177">
                        <c:v>50314</c:v>
                      </c:pt>
                      <c:pt idx="178">
                        <c:v>50345</c:v>
                      </c:pt>
                      <c:pt idx="179">
                        <c:v>50375</c:v>
                      </c:pt>
                      <c:pt idx="180">
                        <c:v>50406</c:v>
                      </c:pt>
                      <c:pt idx="181">
                        <c:v>50437</c:v>
                      </c:pt>
                      <c:pt idx="182">
                        <c:v>50465</c:v>
                      </c:pt>
                      <c:pt idx="183">
                        <c:v>50496</c:v>
                      </c:pt>
                      <c:pt idx="184">
                        <c:v>50526</c:v>
                      </c:pt>
                      <c:pt idx="185">
                        <c:v>50557</c:v>
                      </c:pt>
                      <c:pt idx="186">
                        <c:v>50587</c:v>
                      </c:pt>
                      <c:pt idx="187">
                        <c:v>50618</c:v>
                      </c:pt>
                      <c:pt idx="188">
                        <c:v>50649</c:v>
                      </c:pt>
                      <c:pt idx="189">
                        <c:v>50679</c:v>
                      </c:pt>
                      <c:pt idx="190">
                        <c:v>50710</c:v>
                      </c:pt>
                      <c:pt idx="191">
                        <c:v>50740</c:v>
                      </c:pt>
                      <c:pt idx="192">
                        <c:v>50771</c:v>
                      </c:pt>
                      <c:pt idx="193">
                        <c:v>50802</c:v>
                      </c:pt>
                      <c:pt idx="194">
                        <c:v>50830</c:v>
                      </c:pt>
                      <c:pt idx="195">
                        <c:v>50861</c:v>
                      </c:pt>
                      <c:pt idx="196">
                        <c:v>50891</c:v>
                      </c:pt>
                      <c:pt idx="197">
                        <c:v>50922</c:v>
                      </c:pt>
                      <c:pt idx="198">
                        <c:v>50952</c:v>
                      </c:pt>
                      <c:pt idx="199">
                        <c:v>50983</c:v>
                      </c:pt>
                      <c:pt idx="200">
                        <c:v>51014</c:v>
                      </c:pt>
                      <c:pt idx="201">
                        <c:v>51044</c:v>
                      </c:pt>
                      <c:pt idx="202">
                        <c:v>51075</c:v>
                      </c:pt>
                      <c:pt idx="203">
                        <c:v>51105</c:v>
                      </c:pt>
                      <c:pt idx="204">
                        <c:v>51136</c:v>
                      </c:pt>
                      <c:pt idx="205">
                        <c:v>51167</c:v>
                      </c:pt>
                      <c:pt idx="206">
                        <c:v>51196</c:v>
                      </c:pt>
                      <c:pt idx="207">
                        <c:v>51227</c:v>
                      </c:pt>
                      <c:pt idx="208">
                        <c:v>51257</c:v>
                      </c:pt>
                      <c:pt idx="209">
                        <c:v>51288</c:v>
                      </c:pt>
                      <c:pt idx="210">
                        <c:v>51318</c:v>
                      </c:pt>
                      <c:pt idx="211">
                        <c:v>51349</c:v>
                      </c:pt>
                      <c:pt idx="212">
                        <c:v>51380</c:v>
                      </c:pt>
                      <c:pt idx="213">
                        <c:v>51410</c:v>
                      </c:pt>
                      <c:pt idx="214">
                        <c:v>51441</c:v>
                      </c:pt>
                      <c:pt idx="215">
                        <c:v>51471</c:v>
                      </c:pt>
                      <c:pt idx="216">
                        <c:v>51502</c:v>
                      </c:pt>
                      <c:pt idx="217">
                        <c:v>51533</c:v>
                      </c:pt>
                      <c:pt idx="218">
                        <c:v>51561</c:v>
                      </c:pt>
                      <c:pt idx="219">
                        <c:v>51592</c:v>
                      </c:pt>
                      <c:pt idx="220">
                        <c:v>51622</c:v>
                      </c:pt>
                      <c:pt idx="221">
                        <c:v>51653</c:v>
                      </c:pt>
                      <c:pt idx="222">
                        <c:v>51683</c:v>
                      </c:pt>
                      <c:pt idx="223">
                        <c:v>51714</c:v>
                      </c:pt>
                      <c:pt idx="224">
                        <c:v>51745</c:v>
                      </c:pt>
                      <c:pt idx="225">
                        <c:v>51775</c:v>
                      </c:pt>
                      <c:pt idx="226">
                        <c:v>51806</c:v>
                      </c:pt>
                      <c:pt idx="227">
                        <c:v>51836</c:v>
                      </c:pt>
                      <c:pt idx="228">
                        <c:v>51867</c:v>
                      </c:pt>
                      <c:pt idx="229">
                        <c:v>51898</c:v>
                      </c:pt>
                      <c:pt idx="230">
                        <c:v>51926</c:v>
                      </c:pt>
                      <c:pt idx="231">
                        <c:v>51957</c:v>
                      </c:pt>
                      <c:pt idx="232">
                        <c:v>51987</c:v>
                      </c:pt>
                      <c:pt idx="233">
                        <c:v>52018</c:v>
                      </c:pt>
                      <c:pt idx="234">
                        <c:v>52048</c:v>
                      </c:pt>
                      <c:pt idx="235">
                        <c:v>52079</c:v>
                      </c:pt>
                      <c:pt idx="236">
                        <c:v>52110</c:v>
                      </c:pt>
                      <c:pt idx="237">
                        <c:v>52140</c:v>
                      </c:pt>
                      <c:pt idx="238">
                        <c:v>52171</c:v>
                      </c:pt>
                      <c:pt idx="239">
                        <c:v>52201</c:v>
                      </c:pt>
                      <c:pt idx="240">
                        <c:v>52232</c:v>
                      </c:pt>
                      <c:pt idx="241">
                        <c:v>52263</c:v>
                      </c:pt>
                      <c:pt idx="242">
                        <c:v>52291</c:v>
                      </c:pt>
                      <c:pt idx="243">
                        <c:v>52322</c:v>
                      </c:pt>
                      <c:pt idx="244">
                        <c:v>52352</c:v>
                      </c:pt>
                      <c:pt idx="245">
                        <c:v>52383</c:v>
                      </c:pt>
                      <c:pt idx="246">
                        <c:v>52413</c:v>
                      </c:pt>
                      <c:pt idx="247">
                        <c:v>52444</c:v>
                      </c:pt>
                      <c:pt idx="248">
                        <c:v>52475</c:v>
                      </c:pt>
                      <c:pt idx="249">
                        <c:v>52505</c:v>
                      </c:pt>
                      <c:pt idx="250">
                        <c:v>52536</c:v>
                      </c:pt>
                      <c:pt idx="251">
                        <c:v>52566</c:v>
                      </c:pt>
                      <c:pt idx="252">
                        <c:v>52597</c:v>
                      </c:pt>
                      <c:pt idx="253">
                        <c:v>52628</c:v>
                      </c:pt>
                      <c:pt idx="254">
                        <c:v>52657</c:v>
                      </c:pt>
                      <c:pt idx="255">
                        <c:v>52688</c:v>
                      </c:pt>
                      <c:pt idx="256">
                        <c:v>52718</c:v>
                      </c:pt>
                      <c:pt idx="257">
                        <c:v>52749</c:v>
                      </c:pt>
                      <c:pt idx="258">
                        <c:v>52779</c:v>
                      </c:pt>
                      <c:pt idx="259">
                        <c:v>52810</c:v>
                      </c:pt>
                      <c:pt idx="260">
                        <c:v>52841</c:v>
                      </c:pt>
                      <c:pt idx="261">
                        <c:v>52871</c:v>
                      </c:pt>
                      <c:pt idx="262">
                        <c:v>52902</c:v>
                      </c:pt>
                      <c:pt idx="263">
                        <c:v>52932</c:v>
                      </c:pt>
                      <c:pt idx="264">
                        <c:v>52963</c:v>
                      </c:pt>
                      <c:pt idx="265">
                        <c:v>52994</c:v>
                      </c:pt>
                      <c:pt idx="266">
                        <c:v>53022</c:v>
                      </c:pt>
                      <c:pt idx="267">
                        <c:v>53053</c:v>
                      </c:pt>
                      <c:pt idx="268">
                        <c:v>53083</c:v>
                      </c:pt>
                      <c:pt idx="269">
                        <c:v>53114</c:v>
                      </c:pt>
                      <c:pt idx="270">
                        <c:v>53144</c:v>
                      </c:pt>
                      <c:pt idx="271">
                        <c:v>53175</c:v>
                      </c:pt>
                      <c:pt idx="272">
                        <c:v>53206</c:v>
                      </c:pt>
                      <c:pt idx="273">
                        <c:v>53236</c:v>
                      </c:pt>
                      <c:pt idx="274">
                        <c:v>53267</c:v>
                      </c:pt>
                      <c:pt idx="275">
                        <c:v>53297</c:v>
                      </c:pt>
                      <c:pt idx="276">
                        <c:v>53328</c:v>
                      </c:pt>
                      <c:pt idx="277">
                        <c:v>53359</c:v>
                      </c:pt>
                      <c:pt idx="278">
                        <c:v>53387</c:v>
                      </c:pt>
                      <c:pt idx="279">
                        <c:v>53418</c:v>
                      </c:pt>
                      <c:pt idx="280">
                        <c:v>53448</c:v>
                      </c:pt>
                      <c:pt idx="281">
                        <c:v>53479</c:v>
                      </c:pt>
                      <c:pt idx="282">
                        <c:v>53509</c:v>
                      </c:pt>
                      <c:pt idx="283">
                        <c:v>53540</c:v>
                      </c:pt>
                      <c:pt idx="284">
                        <c:v>53571</c:v>
                      </c:pt>
                      <c:pt idx="285">
                        <c:v>53601</c:v>
                      </c:pt>
                      <c:pt idx="286">
                        <c:v>53632</c:v>
                      </c:pt>
                      <c:pt idx="287">
                        <c:v>53662</c:v>
                      </c:pt>
                      <c:pt idx="288">
                        <c:v>53693</c:v>
                      </c:pt>
                      <c:pt idx="289">
                        <c:v>53724</c:v>
                      </c:pt>
                      <c:pt idx="290">
                        <c:v>53752</c:v>
                      </c:pt>
                      <c:pt idx="291">
                        <c:v>53783</c:v>
                      </c:pt>
                      <c:pt idx="292">
                        <c:v>53813</c:v>
                      </c:pt>
                      <c:pt idx="293">
                        <c:v>53844</c:v>
                      </c:pt>
                      <c:pt idx="294">
                        <c:v>53874</c:v>
                      </c:pt>
                      <c:pt idx="295">
                        <c:v>53905</c:v>
                      </c:pt>
                      <c:pt idx="296">
                        <c:v>53936</c:v>
                      </c:pt>
                      <c:pt idx="297">
                        <c:v>53966</c:v>
                      </c:pt>
                      <c:pt idx="298">
                        <c:v>53997</c:v>
                      </c:pt>
                      <c:pt idx="299">
                        <c:v>54027</c:v>
                      </c:pt>
                      <c:pt idx="300">
                        <c:v>54058</c:v>
                      </c:pt>
                      <c:pt idx="301">
                        <c:v>54089</c:v>
                      </c:pt>
                      <c:pt idx="302">
                        <c:v>54118</c:v>
                      </c:pt>
                      <c:pt idx="303">
                        <c:v>54149</c:v>
                      </c:pt>
                      <c:pt idx="304">
                        <c:v>54179</c:v>
                      </c:pt>
                      <c:pt idx="305">
                        <c:v>54210</c:v>
                      </c:pt>
                      <c:pt idx="306">
                        <c:v>54240</c:v>
                      </c:pt>
                      <c:pt idx="307">
                        <c:v>54271</c:v>
                      </c:pt>
                      <c:pt idx="308">
                        <c:v>54302</c:v>
                      </c:pt>
                      <c:pt idx="309">
                        <c:v>54332</c:v>
                      </c:pt>
                      <c:pt idx="310">
                        <c:v>54363</c:v>
                      </c:pt>
                      <c:pt idx="311">
                        <c:v>54393</c:v>
                      </c:pt>
                      <c:pt idx="312">
                        <c:v>54424</c:v>
                      </c:pt>
                      <c:pt idx="313">
                        <c:v>54455</c:v>
                      </c:pt>
                      <c:pt idx="314">
                        <c:v>54483</c:v>
                      </c:pt>
                      <c:pt idx="315">
                        <c:v>54514</c:v>
                      </c:pt>
                      <c:pt idx="316">
                        <c:v>54544</c:v>
                      </c:pt>
                      <c:pt idx="317">
                        <c:v>54575</c:v>
                      </c:pt>
                      <c:pt idx="318">
                        <c:v>54605</c:v>
                      </c:pt>
                      <c:pt idx="319">
                        <c:v>54636</c:v>
                      </c:pt>
                      <c:pt idx="320">
                        <c:v>54667</c:v>
                      </c:pt>
                      <c:pt idx="321">
                        <c:v>54697</c:v>
                      </c:pt>
                      <c:pt idx="322">
                        <c:v>54728</c:v>
                      </c:pt>
                      <c:pt idx="323">
                        <c:v>54758</c:v>
                      </c:pt>
                      <c:pt idx="324">
                        <c:v>54789</c:v>
                      </c:pt>
                      <c:pt idx="325">
                        <c:v>54820</c:v>
                      </c:pt>
                      <c:pt idx="326">
                        <c:v>54848</c:v>
                      </c:pt>
                      <c:pt idx="327">
                        <c:v>54879</c:v>
                      </c:pt>
                      <c:pt idx="328">
                        <c:v>54909</c:v>
                      </c:pt>
                      <c:pt idx="329">
                        <c:v>54940</c:v>
                      </c:pt>
                      <c:pt idx="330">
                        <c:v>54970</c:v>
                      </c:pt>
                      <c:pt idx="331">
                        <c:v>55001</c:v>
                      </c:pt>
                      <c:pt idx="332">
                        <c:v>55032</c:v>
                      </c:pt>
                      <c:pt idx="333">
                        <c:v>55062</c:v>
                      </c:pt>
                      <c:pt idx="334">
                        <c:v>55093</c:v>
                      </c:pt>
                      <c:pt idx="335">
                        <c:v>55123</c:v>
                      </c:pt>
                      <c:pt idx="336">
                        <c:v>55154</c:v>
                      </c:pt>
                      <c:pt idx="337">
                        <c:v>55185</c:v>
                      </c:pt>
                      <c:pt idx="338">
                        <c:v>55213</c:v>
                      </c:pt>
                      <c:pt idx="339">
                        <c:v>55244</c:v>
                      </c:pt>
                      <c:pt idx="340">
                        <c:v>55274</c:v>
                      </c:pt>
                      <c:pt idx="341">
                        <c:v>55305</c:v>
                      </c:pt>
                      <c:pt idx="342">
                        <c:v>55335</c:v>
                      </c:pt>
                      <c:pt idx="343">
                        <c:v>55366</c:v>
                      </c:pt>
                      <c:pt idx="344">
                        <c:v>55397</c:v>
                      </c:pt>
                      <c:pt idx="345">
                        <c:v>55427</c:v>
                      </c:pt>
                      <c:pt idx="346">
                        <c:v>55458</c:v>
                      </c:pt>
                      <c:pt idx="347">
                        <c:v>55488</c:v>
                      </c:pt>
                      <c:pt idx="348">
                        <c:v>55519</c:v>
                      </c:pt>
                      <c:pt idx="349">
                        <c:v>55550</c:v>
                      </c:pt>
                      <c:pt idx="350">
                        <c:v>55579</c:v>
                      </c:pt>
                      <c:pt idx="351">
                        <c:v>55610</c:v>
                      </c:pt>
                      <c:pt idx="352">
                        <c:v>55640</c:v>
                      </c:pt>
                      <c:pt idx="353">
                        <c:v>55671</c:v>
                      </c:pt>
                      <c:pt idx="354">
                        <c:v>55701</c:v>
                      </c:pt>
                      <c:pt idx="355">
                        <c:v>55732</c:v>
                      </c:pt>
                      <c:pt idx="356">
                        <c:v>55763</c:v>
                      </c:pt>
                      <c:pt idx="357">
                        <c:v>55793</c:v>
                      </c:pt>
                      <c:pt idx="358">
                        <c:v>55824</c:v>
                      </c:pt>
                      <c:pt idx="359">
                        <c:v>55854</c:v>
                      </c:pt>
                      <c:pt idx="360">
                        <c:v>55885</c:v>
                      </c:pt>
                      <c:pt idx="361">
                        <c:v>55916</c:v>
                      </c:pt>
                      <c:pt idx="362">
                        <c:v>55944</c:v>
                      </c:pt>
                      <c:pt idx="363">
                        <c:v>55975</c:v>
                      </c:pt>
                      <c:pt idx="364">
                        <c:v>56005</c:v>
                      </c:pt>
                      <c:pt idx="365">
                        <c:v>56036</c:v>
                      </c:pt>
                      <c:pt idx="366">
                        <c:v>56066</c:v>
                      </c:pt>
                      <c:pt idx="367">
                        <c:v>56097</c:v>
                      </c:pt>
                      <c:pt idx="368">
                        <c:v>56128</c:v>
                      </c:pt>
                      <c:pt idx="369">
                        <c:v>56158</c:v>
                      </c:pt>
                      <c:pt idx="370">
                        <c:v>56189</c:v>
                      </c:pt>
                      <c:pt idx="371">
                        <c:v>56219</c:v>
                      </c:pt>
                      <c:pt idx="372">
                        <c:v>56250</c:v>
                      </c:pt>
                      <c:pt idx="373">
                        <c:v>56281</c:v>
                      </c:pt>
                      <c:pt idx="374">
                        <c:v>56309</c:v>
                      </c:pt>
                      <c:pt idx="375">
                        <c:v>56340</c:v>
                      </c:pt>
                      <c:pt idx="376">
                        <c:v>56370</c:v>
                      </c:pt>
                      <c:pt idx="377">
                        <c:v>56401</c:v>
                      </c:pt>
                      <c:pt idx="378">
                        <c:v>56431</c:v>
                      </c:pt>
                      <c:pt idx="379">
                        <c:v>56462</c:v>
                      </c:pt>
                      <c:pt idx="380">
                        <c:v>56493</c:v>
                      </c:pt>
                      <c:pt idx="381">
                        <c:v>56523</c:v>
                      </c:pt>
                      <c:pt idx="382">
                        <c:v>56554</c:v>
                      </c:pt>
                      <c:pt idx="383">
                        <c:v>56584</c:v>
                      </c:pt>
                      <c:pt idx="384">
                        <c:v>56615</c:v>
                      </c:pt>
                      <c:pt idx="385">
                        <c:v>56646</c:v>
                      </c:pt>
                      <c:pt idx="386">
                        <c:v>56674</c:v>
                      </c:pt>
                      <c:pt idx="387">
                        <c:v>56705</c:v>
                      </c:pt>
                      <c:pt idx="388">
                        <c:v>56735</c:v>
                      </c:pt>
                      <c:pt idx="389">
                        <c:v>56766</c:v>
                      </c:pt>
                      <c:pt idx="390">
                        <c:v>56796</c:v>
                      </c:pt>
                      <c:pt idx="391">
                        <c:v>56827</c:v>
                      </c:pt>
                      <c:pt idx="392">
                        <c:v>56858</c:v>
                      </c:pt>
                      <c:pt idx="393">
                        <c:v>56888</c:v>
                      </c:pt>
                      <c:pt idx="394">
                        <c:v>56919</c:v>
                      </c:pt>
                      <c:pt idx="395">
                        <c:v>56949</c:v>
                      </c:pt>
                      <c:pt idx="396">
                        <c:v>56980</c:v>
                      </c:pt>
                      <c:pt idx="397">
                        <c:v>57011</c:v>
                      </c:pt>
                      <c:pt idx="398">
                        <c:v>57040</c:v>
                      </c:pt>
                      <c:pt idx="399">
                        <c:v>57071</c:v>
                      </c:pt>
                      <c:pt idx="400">
                        <c:v>57101</c:v>
                      </c:pt>
                      <c:pt idx="401">
                        <c:v>57132</c:v>
                      </c:pt>
                      <c:pt idx="402">
                        <c:v>57162</c:v>
                      </c:pt>
                      <c:pt idx="403">
                        <c:v>57193</c:v>
                      </c:pt>
                      <c:pt idx="404">
                        <c:v>57224</c:v>
                      </c:pt>
                      <c:pt idx="405">
                        <c:v>57254</c:v>
                      </c:pt>
                      <c:pt idx="406">
                        <c:v>57285</c:v>
                      </c:pt>
                      <c:pt idx="407">
                        <c:v>57315</c:v>
                      </c:pt>
                      <c:pt idx="408">
                        <c:v>57346</c:v>
                      </c:pt>
                      <c:pt idx="409">
                        <c:v>57377</c:v>
                      </c:pt>
                      <c:pt idx="410">
                        <c:v>57405</c:v>
                      </c:pt>
                      <c:pt idx="411">
                        <c:v>57436</c:v>
                      </c:pt>
                      <c:pt idx="412">
                        <c:v>57466</c:v>
                      </c:pt>
                      <c:pt idx="413">
                        <c:v>57497</c:v>
                      </c:pt>
                      <c:pt idx="414">
                        <c:v>57527</c:v>
                      </c:pt>
                      <c:pt idx="415">
                        <c:v>57558</c:v>
                      </c:pt>
                      <c:pt idx="416">
                        <c:v>57589</c:v>
                      </c:pt>
                      <c:pt idx="417">
                        <c:v>57619</c:v>
                      </c:pt>
                      <c:pt idx="418">
                        <c:v>57650</c:v>
                      </c:pt>
                      <c:pt idx="419">
                        <c:v>57680</c:v>
                      </c:pt>
                    </c:numCache>
                  </c:numRef>
                </c:cat>
                <c:val>
                  <c:numRef>
                    <c:extLst>
                      <c:ext uri="{02D57815-91ED-43cb-92C2-25804820EDAC}">
                        <c15:formulaRef>
                          <c15:sqref>obliczenia!$T$16:$T$436</c15:sqref>
                        </c15:formulaRef>
                      </c:ext>
                    </c:extLst>
                    <c:numCache>
                      <c:formatCode>m/d/yyyy</c:formatCode>
                      <c:ptCount val="421"/>
                      <c:pt idx="1">
                        <c:v>44927</c:v>
                      </c:pt>
                      <c:pt idx="2">
                        <c:v>44958</c:v>
                      </c:pt>
                      <c:pt idx="3">
                        <c:v>44986</c:v>
                      </c:pt>
                      <c:pt idx="4">
                        <c:v>45017</c:v>
                      </c:pt>
                      <c:pt idx="5">
                        <c:v>45047</c:v>
                      </c:pt>
                      <c:pt idx="6">
                        <c:v>45078</c:v>
                      </c:pt>
                      <c:pt idx="7">
                        <c:v>45108</c:v>
                      </c:pt>
                      <c:pt idx="8">
                        <c:v>45139</c:v>
                      </c:pt>
                      <c:pt idx="9">
                        <c:v>45170</c:v>
                      </c:pt>
                      <c:pt idx="10">
                        <c:v>45200</c:v>
                      </c:pt>
                      <c:pt idx="11">
                        <c:v>45231</c:v>
                      </c:pt>
                      <c:pt idx="12">
                        <c:v>45261</c:v>
                      </c:pt>
                      <c:pt idx="13">
                        <c:v>45292</c:v>
                      </c:pt>
                      <c:pt idx="14">
                        <c:v>45323</c:v>
                      </c:pt>
                      <c:pt idx="15">
                        <c:v>45352</c:v>
                      </c:pt>
                      <c:pt idx="16">
                        <c:v>45383</c:v>
                      </c:pt>
                      <c:pt idx="17">
                        <c:v>45413</c:v>
                      </c:pt>
                      <c:pt idx="18">
                        <c:v>45444</c:v>
                      </c:pt>
                      <c:pt idx="19">
                        <c:v>45474</c:v>
                      </c:pt>
                      <c:pt idx="20">
                        <c:v>45505</c:v>
                      </c:pt>
                      <c:pt idx="21">
                        <c:v>45536</c:v>
                      </c:pt>
                      <c:pt idx="22">
                        <c:v>45566</c:v>
                      </c:pt>
                      <c:pt idx="23">
                        <c:v>45597</c:v>
                      </c:pt>
                      <c:pt idx="24">
                        <c:v>45627</c:v>
                      </c:pt>
                      <c:pt idx="25">
                        <c:v>45658</c:v>
                      </c:pt>
                      <c:pt idx="26">
                        <c:v>45689</c:v>
                      </c:pt>
                      <c:pt idx="27">
                        <c:v>45717</c:v>
                      </c:pt>
                      <c:pt idx="28">
                        <c:v>45748</c:v>
                      </c:pt>
                      <c:pt idx="29">
                        <c:v>45778</c:v>
                      </c:pt>
                      <c:pt idx="30">
                        <c:v>45809</c:v>
                      </c:pt>
                      <c:pt idx="31">
                        <c:v>45839</c:v>
                      </c:pt>
                      <c:pt idx="32">
                        <c:v>45870</c:v>
                      </c:pt>
                      <c:pt idx="33">
                        <c:v>45901</c:v>
                      </c:pt>
                      <c:pt idx="34">
                        <c:v>45931</c:v>
                      </c:pt>
                      <c:pt idx="35">
                        <c:v>45962</c:v>
                      </c:pt>
                      <c:pt idx="36">
                        <c:v>45992</c:v>
                      </c:pt>
                      <c:pt idx="37">
                        <c:v>46023</c:v>
                      </c:pt>
                      <c:pt idx="38">
                        <c:v>46054</c:v>
                      </c:pt>
                      <c:pt idx="39">
                        <c:v>46082</c:v>
                      </c:pt>
                      <c:pt idx="40">
                        <c:v>46113</c:v>
                      </c:pt>
                      <c:pt idx="41">
                        <c:v>46143</c:v>
                      </c:pt>
                      <c:pt idx="42">
                        <c:v>46174</c:v>
                      </c:pt>
                      <c:pt idx="43">
                        <c:v>46204</c:v>
                      </c:pt>
                      <c:pt idx="44">
                        <c:v>46235</c:v>
                      </c:pt>
                      <c:pt idx="45">
                        <c:v>46266</c:v>
                      </c:pt>
                      <c:pt idx="46">
                        <c:v>46296</c:v>
                      </c:pt>
                      <c:pt idx="47">
                        <c:v>46327</c:v>
                      </c:pt>
                      <c:pt idx="48">
                        <c:v>46357</c:v>
                      </c:pt>
                      <c:pt idx="49">
                        <c:v>46388</c:v>
                      </c:pt>
                      <c:pt idx="50">
                        <c:v>46419</c:v>
                      </c:pt>
                      <c:pt idx="51">
                        <c:v>46447</c:v>
                      </c:pt>
                      <c:pt idx="52">
                        <c:v>46478</c:v>
                      </c:pt>
                      <c:pt idx="53">
                        <c:v>46508</c:v>
                      </c:pt>
                      <c:pt idx="54">
                        <c:v>46539</c:v>
                      </c:pt>
                      <c:pt idx="55">
                        <c:v>46569</c:v>
                      </c:pt>
                      <c:pt idx="56">
                        <c:v>46600</c:v>
                      </c:pt>
                      <c:pt idx="57">
                        <c:v>46631</c:v>
                      </c:pt>
                      <c:pt idx="58">
                        <c:v>46661</c:v>
                      </c:pt>
                      <c:pt idx="59">
                        <c:v>46692</c:v>
                      </c:pt>
                      <c:pt idx="60">
                        <c:v>46722</c:v>
                      </c:pt>
                      <c:pt idx="61">
                        <c:v>46753</c:v>
                      </c:pt>
                      <c:pt idx="62">
                        <c:v>46784</c:v>
                      </c:pt>
                      <c:pt idx="63">
                        <c:v>46813</c:v>
                      </c:pt>
                      <c:pt idx="64">
                        <c:v>46844</c:v>
                      </c:pt>
                      <c:pt idx="65">
                        <c:v>46874</c:v>
                      </c:pt>
                      <c:pt idx="66">
                        <c:v>46905</c:v>
                      </c:pt>
                      <c:pt idx="67">
                        <c:v>46935</c:v>
                      </c:pt>
                      <c:pt idx="68">
                        <c:v>46966</c:v>
                      </c:pt>
                      <c:pt idx="69">
                        <c:v>46997</c:v>
                      </c:pt>
                      <c:pt idx="70">
                        <c:v>47027</c:v>
                      </c:pt>
                      <c:pt idx="71">
                        <c:v>47058</c:v>
                      </c:pt>
                      <c:pt idx="72">
                        <c:v>47088</c:v>
                      </c:pt>
                      <c:pt idx="73">
                        <c:v>47119</c:v>
                      </c:pt>
                      <c:pt idx="74">
                        <c:v>47150</c:v>
                      </c:pt>
                      <c:pt idx="75">
                        <c:v>47178</c:v>
                      </c:pt>
                      <c:pt idx="76">
                        <c:v>47209</c:v>
                      </c:pt>
                      <c:pt idx="77">
                        <c:v>47239</c:v>
                      </c:pt>
                      <c:pt idx="78">
                        <c:v>47270</c:v>
                      </c:pt>
                      <c:pt idx="79">
                        <c:v>47300</c:v>
                      </c:pt>
                      <c:pt idx="80">
                        <c:v>47331</c:v>
                      </c:pt>
                      <c:pt idx="81">
                        <c:v>47362</c:v>
                      </c:pt>
                      <c:pt idx="82">
                        <c:v>47392</c:v>
                      </c:pt>
                      <c:pt idx="83">
                        <c:v>47423</c:v>
                      </c:pt>
                      <c:pt idx="84">
                        <c:v>47453</c:v>
                      </c:pt>
                      <c:pt idx="85">
                        <c:v>47484</c:v>
                      </c:pt>
                      <c:pt idx="86">
                        <c:v>47515</c:v>
                      </c:pt>
                      <c:pt idx="87">
                        <c:v>47543</c:v>
                      </c:pt>
                      <c:pt idx="88">
                        <c:v>47574</c:v>
                      </c:pt>
                      <c:pt idx="89">
                        <c:v>47604</c:v>
                      </c:pt>
                      <c:pt idx="90">
                        <c:v>47635</c:v>
                      </c:pt>
                      <c:pt idx="91">
                        <c:v>47665</c:v>
                      </c:pt>
                      <c:pt idx="92">
                        <c:v>47696</c:v>
                      </c:pt>
                      <c:pt idx="93">
                        <c:v>47727</c:v>
                      </c:pt>
                      <c:pt idx="94">
                        <c:v>47757</c:v>
                      </c:pt>
                      <c:pt idx="95">
                        <c:v>47788</c:v>
                      </c:pt>
                      <c:pt idx="96">
                        <c:v>47818</c:v>
                      </c:pt>
                      <c:pt idx="97">
                        <c:v>47849</c:v>
                      </c:pt>
                      <c:pt idx="98">
                        <c:v>47880</c:v>
                      </c:pt>
                      <c:pt idx="99">
                        <c:v>47908</c:v>
                      </c:pt>
                      <c:pt idx="100">
                        <c:v>47939</c:v>
                      </c:pt>
                      <c:pt idx="101">
                        <c:v>47969</c:v>
                      </c:pt>
                      <c:pt idx="102">
                        <c:v>48000</c:v>
                      </c:pt>
                      <c:pt idx="103">
                        <c:v>48030</c:v>
                      </c:pt>
                      <c:pt idx="104">
                        <c:v>48061</c:v>
                      </c:pt>
                      <c:pt idx="105">
                        <c:v>48092</c:v>
                      </c:pt>
                      <c:pt idx="106">
                        <c:v>48122</c:v>
                      </c:pt>
                      <c:pt idx="107">
                        <c:v>48153</c:v>
                      </c:pt>
                      <c:pt idx="108">
                        <c:v>48183</c:v>
                      </c:pt>
                      <c:pt idx="109">
                        <c:v>48214</c:v>
                      </c:pt>
                      <c:pt idx="110">
                        <c:v>48245</c:v>
                      </c:pt>
                      <c:pt idx="111">
                        <c:v>48274</c:v>
                      </c:pt>
                      <c:pt idx="112">
                        <c:v>48305</c:v>
                      </c:pt>
                      <c:pt idx="113">
                        <c:v>48335</c:v>
                      </c:pt>
                      <c:pt idx="114">
                        <c:v>48366</c:v>
                      </c:pt>
                      <c:pt idx="115">
                        <c:v>48396</c:v>
                      </c:pt>
                      <c:pt idx="116">
                        <c:v>48427</c:v>
                      </c:pt>
                      <c:pt idx="117">
                        <c:v>48458</c:v>
                      </c:pt>
                      <c:pt idx="118">
                        <c:v>48488</c:v>
                      </c:pt>
                      <c:pt idx="119">
                        <c:v>48519</c:v>
                      </c:pt>
                      <c:pt idx="120">
                        <c:v>48549</c:v>
                      </c:pt>
                      <c:pt idx="121">
                        <c:v>48580</c:v>
                      </c:pt>
                      <c:pt idx="122">
                        <c:v>48611</c:v>
                      </c:pt>
                      <c:pt idx="123">
                        <c:v>48639</c:v>
                      </c:pt>
                      <c:pt idx="124">
                        <c:v>48670</c:v>
                      </c:pt>
                      <c:pt idx="125">
                        <c:v>48700</c:v>
                      </c:pt>
                      <c:pt idx="126">
                        <c:v>48731</c:v>
                      </c:pt>
                      <c:pt idx="127">
                        <c:v>48761</c:v>
                      </c:pt>
                      <c:pt idx="128">
                        <c:v>48792</c:v>
                      </c:pt>
                      <c:pt idx="129">
                        <c:v>48823</c:v>
                      </c:pt>
                      <c:pt idx="130">
                        <c:v>48853</c:v>
                      </c:pt>
                      <c:pt idx="131">
                        <c:v>48884</c:v>
                      </c:pt>
                      <c:pt idx="132">
                        <c:v>48914</c:v>
                      </c:pt>
                      <c:pt idx="133">
                        <c:v>48945</c:v>
                      </c:pt>
                      <c:pt idx="134">
                        <c:v>48976</c:v>
                      </c:pt>
                      <c:pt idx="135">
                        <c:v>49004</c:v>
                      </c:pt>
                      <c:pt idx="136">
                        <c:v>49035</c:v>
                      </c:pt>
                      <c:pt idx="137">
                        <c:v>49065</c:v>
                      </c:pt>
                      <c:pt idx="138">
                        <c:v>49096</c:v>
                      </c:pt>
                      <c:pt idx="139">
                        <c:v>49126</c:v>
                      </c:pt>
                      <c:pt idx="140">
                        <c:v>49157</c:v>
                      </c:pt>
                      <c:pt idx="141">
                        <c:v>49188</c:v>
                      </c:pt>
                      <c:pt idx="142">
                        <c:v>49218</c:v>
                      </c:pt>
                      <c:pt idx="143">
                        <c:v>49249</c:v>
                      </c:pt>
                      <c:pt idx="144">
                        <c:v>49279</c:v>
                      </c:pt>
                      <c:pt idx="145">
                        <c:v>49310</c:v>
                      </c:pt>
                      <c:pt idx="146">
                        <c:v>49341</c:v>
                      </c:pt>
                      <c:pt idx="147">
                        <c:v>49369</c:v>
                      </c:pt>
                      <c:pt idx="148">
                        <c:v>49400</c:v>
                      </c:pt>
                      <c:pt idx="149">
                        <c:v>49430</c:v>
                      </c:pt>
                      <c:pt idx="150">
                        <c:v>49461</c:v>
                      </c:pt>
                      <c:pt idx="151">
                        <c:v>49491</c:v>
                      </c:pt>
                      <c:pt idx="152">
                        <c:v>49522</c:v>
                      </c:pt>
                      <c:pt idx="153">
                        <c:v>49553</c:v>
                      </c:pt>
                      <c:pt idx="154">
                        <c:v>49583</c:v>
                      </c:pt>
                      <c:pt idx="155">
                        <c:v>49614</c:v>
                      </c:pt>
                      <c:pt idx="156">
                        <c:v>49644</c:v>
                      </c:pt>
                      <c:pt idx="157">
                        <c:v>49675</c:v>
                      </c:pt>
                      <c:pt idx="158">
                        <c:v>49706</c:v>
                      </c:pt>
                      <c:pt idx="159">
                        <c:v>49735</c:v>
                      </c:pt>
                      <c:pt idx="160">
                        <c:v>49766</c:v>
                      </c:pt>
                      <c:pt idx="161">
                        <c:v>49796</c:v>
                      </c:pt>
                      <c:pt idx="162">
                        <c:v>49827</c:v>
                      </c:pt>
                      <c:pt idx="163">
                        <c:v>49857</c:v>
                      </c:pt>
                      <c:pt idx="164">
                        <c:v>49888</c:v>
                      </c:pt>
                      <c:pt idx="165">
                        <c:v>49919</c:v>
                      </c:pt>
                      <c:pt idx="166">
                        <c:v>49949</c:v>
                      </c:pt>
                      <c:pt idx="167">
                        <c:v>49980</c:v>
                      </c:pt>
                      <c:pt idx="168">
                        <c:v>50010</c:v>
                      </c:pt>
                      <c:pt idx="169">
                        <c:v>50041</c:v>
                      </c:pt>
                      <c:pt idx="170">
                        <c:v>50072</c:v>
                      </c:pt>
                      <c:pt idx="171">
                        <c:v>50100</c:v>
                      </c:pt>
                      <c:pt idx="172">
                        <c:v>50131</c:v>
                      </c:pt>
                      <c:pt idx="173">
                        <c:v>50161</c:v>
                      </c:pt>
                      <c:pt idx="174">
                        <c:v>50192</c:v>
                      </c:pt>
                      <c:pt idx="175">
                        <c:v>50222</c:v>
                      </c:pt>
                      <c:pt idx="176">
                        <c:v>50253</c:v>
                      </c:pt>
                      <c:pt idx="177">
                        <c:v>50284</c:v>
                      </c:pt>
                      <c:pt idx="178">
                        <c:v>50314</c:v>
                      </c:pt>
                      <c:pt idx="179">
                        <c:v>50345</c:v>
                      </c:pt>
                      <c:pt idx="180">
                        <c:v>50375</c:v>
                      </c:pt>
                      <c:pt idx="181">
                        <c:v>50406</c:v>
                      </c:pt>
                      <c:pt idx="182">
                        <c:v>50437</c:v>
                      </c:pt>
                      <c:pt idx="183">
                        <c:v>50465</c:v>
                      </c:pt>
                      <c:pt idx="184">
                        <c:v>50496</c:v>
                      </c:pt>
                      <c:pt idx="185">
                        <c:v>50526</c:v>
                      </c:pt>
                      <c:pt idx="186">
                        <c:v>50557</c:v>
                      </c:pt>
                      <c:pt idx="187">
                        <c:v>50587</c:v>
                      </c:pt>
                      <c:pt idx="188">
                        <c:v>50618</c:v>
                      </c:pt>
                      <c:pt idx="189">
                        <c:v>50649</c:v>
                      </c:pt>
                      <c:pt idx="190">
                        <c:v>50679</c:v>
                      </c:pt>
                      <c:pt idx="191">
                        <c:v>50710</c:v>
                      </c:pt>
                      <c:pt idx="192">
                        <c:v>50740</c:v>
                      </c:pt>
                      <c:pt idx="193">
                        <c:v>50771</c:v>
                      </c:pt>
                      <c:pt idx="194">
                        <c:v>50802</c:v>
                      </c:pt>
                      <c:pt idx="195">
                        <c:v>50830</c:v>
                      </c:pt>
                      <c:pt idx="196">
                        <c:v>50861</c:v>
                      </c:pt>
                      <c:pt idx="197">
                        <c:v>50891</c:v>
                      </c:pt>
                      <c:pt idx="198">
                        <c:v>50922</c:v>
                      </c:pt>
                      <c:pt idx="199">
                        <c:v>50952</c:v>
                      </c:pt>
                      <c:pt idx="200">
                        <c:v>50983</c:v>
                      </c:pt>
                      <c:pt idx="201">
                        <c:v>51014</c:v>
                      </c:pt>
                      <c:pt idx="202">
                        <c:v>51044</c:v>
                      </c:pt>
                      <c:pt idx="203">
                        <c:v>51075</c:v>
                      </c:pt>
                      <c:pt idx="204">
                        <c:v>51105</c:v>
                      </c:pt>
                      <c:pt idx="205">
                        <c:v>51136</c:v>
                      </c:pt>
                      <c:pt idx="206">
                        <c:v>51167</c:v>
                      </c:pt>
                      <c:pt idx="207">
                        <c:v>51196</c:v>
                      </c:pt>
                      <c:pt idx="208">
                        <c:v>51227</c:v>
                      </c:pt>
                      <c:pt idx="209">
                        <c:v>51257</c:v>
                      </c:pt>
                      <c:pt idx="210">
                        <c:v>51288</c:v>
                      </c:pt>
                      <c:pt idx="211">
                        <c:v>51318</c:v>
                      </c:pt>
                      <c:pt idx="212">
                        <c:v>51349</c:v>
                      </c:pt>
                      <c:pt idx="213">
                        <c:v>51380</c:v>
                      </c:pt>
                      <c:pt idx="214">
                        <c:v>51410</c:v>
                      </c:pt>
                      <c:pt idx="215">
                        <c:v>51441</c:v>
                      </c:pt>
                      <c:pt idx="216">
                        <c:v>51471</c:v>
                      </c:pt>
                      <c:pt idx="217">
                        <c:v>51502</c:v>
                      </c:pt>
                      <c:pt idx="218">
                        <c:v>51533</c:v>
                      </c:pt>
                      <c:pt idx="219">
                        <c:v>51561</c:v>
                      </c:pt>
                      <c:pt idx="220">
                        <c:v>51592</c:v>
                      </c:pt>
                      <c:pt idx="221">
                        <c:v>51622</c:v>
                      </c:pt>
                      <c:pt idx="222">
                        <c:v>51653</c:v>
                      </c:pt>
                      <c:pt idx="223">
                        <c:v>51683</c:v>
                      </c:pt>
                      <c:pt idx="224">
                        <c:v>51714</c:v>
                      </c:pt>
                      <c:pt idx="225">
                        <c:v>51745</c:v>
                      </c:pt>
                      <c:pt idx="226">
                        <c:v>51775</c:v>
                      </c:pt>
                      <c:pt idx="227">
                        <c:v>51806</c:v>
                      </c:pt>
                      <c:pt idx="228">
                        <c:v>51836</c:v>
                      </c:pt>
                      <c:pt idx="229">
                        <c:v>51867</c:v>
                      </c:pt>
                      <c:pt idx="230">
                        <c:v>51898</c:v>
                      </c:pt>
                      <c:pt idx="231">
                        <c:v>51926</c:v>
                      </c:pt>
                      <c:pt idx="232">
                        <c:v>51957</c:v>
                      </c:pt>
                      <c:pt idx="233">
                        <c:v>51987</c:v>
                      </c:pt>
                      <c:pt idx="234">
                        <c:v>52018</c:v>
                      </c:pt>
                      <c:pt idx="235">
                        <c:v>52048</c:v>
                      </c:pt>
                      <c:pt idx="236">
                        <c:v>52079</c:v>
                      </c:pt>
                      <c:pt idx="237">
                        <c:v>52110</c:v>
                      </c:pt>
                      <c:pt idx="238">
                        <c:v>52140</c:v>
                      </c:pt>
                      <c:pt idx="239">
                        <c:v>52171</c:v>
                      </c:pt>
                      <c:pt idx="240">
                        <c:v>52201</c:v>
                      </c:pt>
                      <c:pt idx="241">
                        <c:v>52232</c:v>
                      </c:pt>
                      <c:pt idx="242">
                        <c:v>52263</c:v>
                      </c:pt>
                      <c:pt idx="243">
                        <c:v>52291</c:v>
                      </c:pt>
                      <c:pt idx="244">
                        <c:v>52322</c:v>
                      </c:pt>
                      <c:pt idx="245">
                        <c:v>52352</c:v>
                      </c:pt>
                      <c:pt idx="246">
                        <c:v>52383</c:v>
                      </c:pt>
                      <c:pt idx="247">
                        <c:v>52413</c:v>
                      </c:pt>
                      <c:pt idx="248">
                        <c:v>52444</c:v>
                      </c:pt>
                      <c:pt idx="249">
                        <c:v>52475</c:v>
                      </c:pt>
                      <c:pt idx="250">
                        <c:v>52505</c:v>
                      </c:pt>
                      <c:pt idx="251">
                        <c:v>52536</c:v>
                      </c:pt>
                      <c:pt idx="252">
                        <c:v>52566</c:v>
                      </c:pt>
                      <c:pt idx="253">
                        <c:v>52597</c:v>
                      </c:pt>
                      <c:pt idx="254">
                        <c:v>52628</c:v>
                      </c:pt>
                      <c:pt idx="255">
                        <c:v>52657</c:v>
                      </c:pt>
                      <c:pt idx="256">
                        <c:v>52688</c:v>
                      </c:pt>
                      <c:pt idx="257">
                        <c:v>52718</c:v>
                      </c:pt>
                      <c:pt idx="258">
                        <c:v>52749</c:v>
                      </c:pt>
                      <c:pt idx="259">
                        <c:v>52779</c:v>
                      </c:pt>
                      <c:pt idx="260">
                        <c:v>52810</c:v>
                      </c:pt>
                      <c:pt idx="261">
                        <c:v>52841</c:v>
                      </c:pt>
                      <c:pt idx="262">
                        <c:v>52871</c:v>
                      </c:pt>
                      <c:pt idx="263">
                        <c:v>52902</c:v>
                      </c:pt>
                      <c:pt idx="264">
                        <c:v>52932</c:v>
                      </c:pt>
                      <c:pt idx="265">
                        <c:v>52963</c:v>
                      </c:pt>
                      <c:pt idx="266">
                        <c:v>52994</c:v>
                      </c:pt>
                      <c:pt idx="267">
                        <c:v>53022</c:v>
                      </c:pt>
                      <c:pt idx="268">
                        <c:v>53053</c:v>
                      </c:pt>
                      <c:pt idx="269">
                        <c:v>53083</c:v>
                      </c:pt>
                      <c:pt idx="270">
                        <c:v>53114</c:v>
                      </c:pt>
                      <c:pt idx="271">
                        <c:v>53144</c:v>
                      </c:pt>
                      <c:pt idx="272">
                        <c:v>53175</c:v>
                      </c:pt>
                      <c:pt idx="273">
                        <c:v>53206</c:v>
                      </c:pt>
                      <c:pt idx="274">
                        <c:v>53236</c:v>
                      </c:pt>
                      <c:pt idx="275">
                        <c:v>53267</c:v>
                      </c:pt>
                      <c:pt idx="276">
                        <c:v>53297</c:v>
                      </c:pt>
                      <c:pt idx="277">
                        <c:v>53328</c:v>
                      </c:pt>
                      <c:pt idx="278">
                        <c:v>53359</c:v>
                      </c:pt>
                      <c:pt idx="279">
                        <c:v>53387</c:v>
                      </c:pt>
                      <c:pt idx="280">
                        <c:v>53418</c:v>
                      </c:pt>
                      <c:pt idx="281">
                        <c:v>53448</c:v>
                      </c:pt>
                      <c:pt idx="282">
                        <c:v>53479</c:v>
                      </c:pt>
                      <c:pt idx="283">
                        <c:v>53509</c:v>
                      </c:pt>
                      <c:pt idx="284">
                        <c:v>53540</c:v>
                      </c:pt>
                      <c:pt idx="285">
                        <c:v>53571</c:v>
                      </c:pt>
                      <c:pt idx="286">
                        <c:v>53601</c:v>
                      </c:pt>
                      <c:pt idx="287">
                        <c:v>53632</c:v>
                      </c:pt>
                      <c:pt idx="288">
                        <c:v>53662</c:v>
                      </c:pt>
                      <c:pt idx="289">
                        <c:v>53693</c:v>
                      </c:pt>
                      <c:pt idx="290">
                        <c:v>53724</c:v>
                      </c:pt>
                      <c:pt idx="291">
                        <c:v>53752</c:v>
                      </c:pt>
                      <c:pt idx="292">
                        <c:v>53783</c:v>
                      </c:pt>
                      <c:pt idx="293">
                        <c:v>53813</c:v>
                      </c:pt>
                      <c:pt idx="294">
                        <c:v>53844</c:v>
                      </c:pt>
                      <c:pt idx="295">
                        <c:v>53874</c:v>
                      </c:pt>
                      <c:pt idx="296">
                        <c:v>53905</c:v>
                      </c:pt>
                      <c:pt idx="297">
                        <c:v>53936</c:v>
                      </c:pt>
                      <c:pt idx="298">
                        <c:v>53966</c:v>
                      </c:pt>
                      <c:pt idx="299">
                        <c:v>53997</c:v>
                      </c:pt>
                      <c:pt idx="300">
                        <c:v>54027</c:v>
                      </c:pt>
                      <c:pt idx="301">
                        <c:v>54058</c:v>
                      </c:pt>
                      <c:pt idx="302">
                        <c:v>54089</c:v>
                      </c:pt>
                      <c:pt idx="303">
                        <c:v>54118</c:v>
                      </c:pt>
                      <c:pt idx="304">
                        <c:v>54149</c:v>
                      </c:pt>
                      <c:pt idx="305">
                        <c:v>54179</c:v>
                      </c:pt>
                      <c:pt idx="306">
                        <c:v>54210</c:v>
                      </c:pt>
                      <c:pt idx="307">
                        <c:v>54240</c:v>
                      </c:pt>
                      <c:pt idx="308">
                        <c:v>54271</c:v>
                      </c:pt>
                      <c:pt idx="309">
                        <c:v>54302</c:v>
                      </c:pt>
                      <c:pt idx="310">
                        <c:v>54332</c:v>
                      </c:pt>
                      <c:pt idx="311">
                        <c:v>54363</c:v>
                      </c:pt>
                      <c:pt idx="312">
                        <c:v>54393</c:v>
                      </c:pt>
                      <c:pt idx="313">
                        <c:v>54424</c:v>
                      </c:pt>
                      <c:pt idx="314">
                        <c:v>54455</c:v>
                      </c:pt>
                      <c:pt idx="315">
                        <c:v>54483</c:v>
                      </c:pt>
                      <c:pt idx="316">
                        <c:v>54514</c:v>
                      </c:pt>
                      <c:pt idx="317">
                        <c:v>54544</c:v>
                      </c:pt>
                      <c:pt idx="318">
                        <c:v>54575</c:v>
                      </c:pt>
                      <c:pt idx="319">
                        <c:v>54605</c:v>
                      </c:pt>
                      <c:pt idx="320">
                        <c:v>54636</c:v>
                      </c:pt>
                      <c:pt idx="321">
                        <c:v>54667</c:v>
                      </c:pt>
                      <c:pt idx="322">
                        <c:v>54697</c:v>
                      </c:pt>
                      <c:pt idx="323">
                        <c:v>54728</c:v>
                      </c:pt>
                      <c:pt idx="324">
                        <c:v>54758</c:v>
                      </c:pt>
                      <c:pt idx="325">
                        <c:v>54789</c:v>
                      </c:pt>
                      <c:pt idx="326">
                        <c:v>54820</c:v>
                      </c:pt>
                      <c:pt idx="327">
                        <c:v>54848</c:v>
                      </c:pt>
                      <c:pt idx="328">
                        <c:v>54879</c:v>
                      </c:pt>
                      <c:pt idx="329">
                        <c:v>54909</c:v>
                      </c:pt>
                      <c:pt idx="330">
                        <c:v>54940</c:v>
                      </c:pt>
                      <c:pt idx="331">
                        <c:v>54970</c:v>
                      </c:pt>
                      <c:pt idx="332">
                        <c:v>55001</c:v>
                      </c:pt>
                      <c:pt idx="333">
                        <c:v>55032</c:v>
                      </c:pt>
                      <c:pt idx="334">
                        <c:v>55062</c:v>
                      </c:pt>
                      <c:pt idx="335">
                        <c:v>55093</c:v>
                      </c:pt>
                      <c:pt idx="336">
                        <c:v>55123</c:v>
                      </c:pt>
                      <c:pt idx="337">
                        <c:v>55154</c:v>
                      </c:pt>
                      <c:pt idx="338">
                        <c:v>55185</c:v>
                      </c:pt>
                      <c:pt idx="339">
                        <c:v>55213</c:v>
                      </c:pt>
                      <c:pt idx="340">
                        <c:v>55244</c:v>
                      </c:pt>
                      <c:pt idx="341">
                        <c:v>55274</c:v>
                      </c:pt>
                      <c:pt idx="342">
                        <c:v>55305</c:v>
                      </c:pt>
                      <c:pt idx="343">
                        <c:v>55335</c:v>
                      </c:pt>
                      <c:pt idx="344">
                        <c:v>55366</c:v>
                      </c:pt>
                      <c:pt idx="345">
                        <c:v>55397</c:v>
                      </c:pt>
                      <c:pt idx="346">
                        <c:v>55427</c:v>
                      </c:pt>
                      <c:pt idx="347">
                        <c:v>55458</c:v>
                      </c:pt>
                      <c:pt idx="348">
                        <c:v>55488</c:v>
                      </c:pt>
                      <c:pt idx="349">
                        <c:v>55519</c:v>
                      </c:pt>
                      <c:pt idx="350">
                        <c:v>55550</c:v>
                      </c:pt>
                      <c:pt idx="351">
                        <c:v>55579</c:v>
                      </c:pt>
                      <c:pt idx="352">
                        <c:v>55610</c:v>
                      </c:pt>
                      <c:pt idx="353">
                        <c:v>55640</c:v>
                      </c:pt>
                      <c:pt idx="354">
                        <c:v>55671</c:v>
                      </c:pt>
                      <c:pt idx="355">
                        <c:v>55701</c:v>
                      </c:pt>
                      <c:pt idx="356">
                        <c:v>55732</c:v>
                      </c:pt>
                      <c:pt idx="357">
                        <c:v>55763</c:v>
                      </c:pt>
                      <c:pt idx="358">
                        <c:v>55793</c:v>
                      </c:pt>
                      <c:pt idx="359">
                        <c:v>55824</c:v>
                      </c:pt>
                      <c:pt idx="360">
                        <c:v>55854</c:v>
                      </c:pt>
                      <c:pt idx="361">
                        <c:v>55885</c:v>
                      </c:pt>
                      <c:pt idx="362">
                        <c:v>55916</c:v>
                      </c:pt>
                      <c:pt idx="363">
                        <c:v>55944</c:v>
                      </c:pt>
                      <c:pt idx="364">
                        <c:v>55975</c:v>
                      </c:pt>
                      <c:pt idx="365">
                        <c:v>56005</c:v>
                      </c:pt>
                      <c:pt idx="366">
                        <c:v>56036</c:v>
                      </c:pt>
                      <c:pt idx="367">
                        <c:v>56066</c:v>
                      </c:pt>
                      <c:pt idx="368">
                        <c:v>56097</c:v>
                      </c:pt>
                      <c:pt idx="369">
                        <c:v>56128</c:v>
                      </c:pt>
                      <c:pt idx="370">
                        <c:v>56158</c:v>
                      </c:pt>
                      <c:pt idx="371">
                        <c:v>56189</c:v>
                      </c:pt>
                      <c:pt idx="372">
                        <c:v>56219</c:v>
                      </c:pt>
                      <c:pt idx="373">
                        <c:v>56250</c:v>
                      </c:pt>
                      <c:pt idx="374">
                        <c:v>56281</c:v>
                      </c:pt>
                      <c:pt idx="375">
                        <c:v>56309</c:v>
                      </c:pt>
                      <c:pt idx="376">
                        <c:v>56340</c:v>
                      </c:pt>
                      <c:pt idx="377">
                        <c:v>56370</c:v>
                      </c:pt>
                      <c:pt idx="378">
                        <c:v>56401</c:v>
                      </c:pt>
                      <c:pt idx="379">
                        <c:v>56431</c:v>
                      </c:pt>
                      <c:pt idx="380">
                        <c:v>56462</c:v>
                      </c:pt>
                      <c:pt idx="381">
                        <c:v>56493</c:v>
                      </c:pt>
                      <c:pt idx="382">
                        <c:v>56523</c:v>
                      </c:pt>
                      <c:pt idx="383">
                        <c:v>56554</c:v>
                      </c:pt>
                      <c:pt idx="384">
                        <c:v>56584</c:v>
                      </c:pt>
                      <c:pt idx="385">
                        <c:v>56615</c:v>
                      </c:pt>
                      <c:pt idx="386">
                        <c:v>56646</c:v>
                      </c:pt>
                      <c:pt idx="387">
                        <c:v>56674</c:v>
                      </c:pt>
                      <c:pt idx="388">
                        <c:v>56705</c:v>
                      </c:pt>
                      <c:pt idx="389">
                        <c:v>56735</c:v>
                      </c:pt>
                      <c:pt idx="390">
                        <c:v>56766</c:v>
                      </c:pt>
                      <c:pt idx="391">
                        <c:v>56796</c:v>
                      </c:pt>
                      <c:pt idx="392">
                        <c:v>56827</c:v>
                      </c:pt>
                      <c:pt idx="393">
                        <c:v>56858</c:v>
                      </c:pt>
                      <c:pt idx="394">
                        <c:v>56888</c:v>
                      </c:pt>
                      <c:pt idx="395">
                        <c:v>56919</c:v>
                      </c:pt>
                      <c:pt idx="396">
                        <c:v>56949</c:v>
                      </c:pt>
                      <c:pt idx="397">
                        <c:v>56980</c:v>
                      </c:pt>
                      <c:pt idx="398">
                        <c:v>57011</c:v>
                      </c:pt>
                      <c:pt idx="399">
                        <c:v>57040</c:v>
                      </c:pt>
                      <c:pt idx="400">
                        <c:v>57071</c:v>
                      </c:pt>
                      <c:pt idx="401">
                        <c:v>57101</c:v>
                      </c:pt>
                      <c:pt idx="402">
                        <c:v>57132</c:v>
                      </c:pt>
                      <c:pt idx="403">
                        <c:v>57162</c:v>
                      </c:pt>
                      <c:pt idx="404">
                        <c:v>57193</c:v>
                      </c:pt>
                      <c:pt idx="405">
                        <c:v>57224</c:v>
                      </c:pt>
                      <c:pt idx="406">
                        <c:v>57254</c:v>
                      </c:pt>
                      <c:pt idx="407">
                        <c:v>57285</c:v>
                      </c:pt>
                      <c:pt idx="408">
                        <c:v>57315</c:v>
                      </c:pt>
                      <c:pt idx="409">
                        <c:v>57346</c:v>
                      </c:pt>
                      <c:pt idx="410">
                        <c:v>57377</c:v>
                      </c:pt>
                      <c:pt idx="411">
                        <c:v>57405</c:v>
                      </c:pt>
                      <c:pt idx="412">
                        <c:v>57436</c:v>
                      </c:pt>
                      <c:pt idx="413">
                        <c:v>57466</c:v>
                      </c:pt>
                      <c:pt idx="414">
                        <c:v>57497</c:v>
                      </c:pt>
                      <c:pt idx="415">
                        <c:v>57527</c:v>
                      </c:pt>
                      <c:pt idx="416">
                        <c:v>57558</c:v>
                      </c:pt>
                      <c:pt idx="417">
                        <c:v>57589</c:v>
                      </c:pt>
                      <c:pt idx="418">
                        <c:v>57619</c:v>
                      </c:pt>
                      <c:pt idx="419">
                        <c:v>57650</c:v>
                      </c:pt>
                      <c:pt idx="420">
                        <c:v>57680</c:v>
                      </c:pt>
                    </c:numCache>
                  </c:numRef>
                </c:val>
                <c:extLst>
                  <c:ext xmlns:c16="http://schemas.microsoft.com/office/drawing/2014/chart" uri="{C3380CC4-5D6E-409C-BE32-E72D297353CC}">
                    <c16:uniqueId val="{00000002-088F-482D-A899-2A7267726446}"/>
                  </c:ext>
                </c:extLst>
              </c15:ser>
            </c15:filteredBarSeries>
          </c:ext>
        </c:extLst>
      </c:barChart>
      <c:dateAx>
        <c:axId val="1286615824"/>
        <c:scaling>
          <c:orientation val="minMax"/>
        </c:scaling>
        <c:delete val="1"/>
        <c:axPos val="b"/>
        <c:numFmt formatCode="dd/mm/yyyy;@" sourceLinked="0"/>
        <c:majorTickMark val="none"/>
        <c:minorTickMark val="none"/>
        <c:tickLblPos val="nextTo"/>
        <c:crossAx val="1286617072"/>
        <c:crosses val="autoZero"/>
        <c:auto val="0"/>
        <c:lblOffset val="100"/>
        <c:baseTimeUnit val="months"/>
        <c:majorUnit val="12"/>
        <c:minorUnit val="12"/>
      </c:dateAx>
      <c:valAx>
        <c:axId val="1286617072"/>
        <c:scaling>
          <c:orientation val="minMax"/>
        </c:scaling>
        <c:delete val="0"/>
        <c:axPos val="l"/>
        <c:majorGridlines>
          <c:spPr>
            <a:ln w="9525" cap="flat" cmpd="sng" algn="ctr">
              <a:solidFill>
                <a:schemeClr val="tx1">
                  <a:lumMod val="15000"/>
                  <a:lumOff val="85000"/>
                </a:schemeClr>
              </a:solidFill>
              <a:round/>
            </a:ln>
            <a:effectLst/>
          </c:spPr>
        </c:majorGridlines>
        <c:numFmt formatCode="#,##0\ &quot;zł&quot;"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mj-lt"/>
                <a:ea typeface="+mn-ea"/>
                <a:cs typeface="+mn-cs"/>
              </a:defRPr>
            </a:pPr>
            <a:endParaRPr lang="en-US"/>
          </a:p>
        </c:txPr>
        <c:crossAx val="1286615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j-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sz="1400" b="1">
          <a:solidFill>
            <a:schemeClr val="tx1"/>
          </a:solidFill>
          <a:latin typeface="+mj-lt"/>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272144</xdr:colOff>
      <xdr:row>0</xdr:row>
      <xdr:rowOff>244928</xdr:rowOff>
    </xdr:from>
    <xdr:to>
      <xdr:col>13</xdr:col>
      <xdr:colOff>155322</xdr:colOff>
      <xdr:row>3</xdr:row>
      <xdr:rowOff>131116</xdr:rowOff>
    </xdr:to>
    <xdr:pic>
      <xdr:nvPicPr>
        <xdr:cNvPr id="2" name="chart">
          <a:extLst>
            <a:ext uri="{FF2B5EF4-FFF2-40B4-BE49-F238E27FC236}">
              <a16:creationId xmlns:a16="http://schemas.microsoft.com/office/drawing/2014/main" id="{F840EB21-3259-4447-AECD-029C96C5F83A}"/>
            </a:ext>
          </a:extLst>
        </xdr:cNvPr>
        <xdr:cNvPicPr>
          <a:picLocks noChangeAspect="1"/>
        </xdr:cNvPicPr>
      </xdr:nvPicPr>
      <xdr:blipFill>
        <a:blip xmlns:r="http://schemas.openxmlformats.org/officeDocument/2006/relationships" r:embed="rId1"/>
        <a:stretch>
          <a:fillRect/>
        </a:stretch>
      </xdr:blipFill>
      <xdr:spPr>
        <a:xfrm>
          <a:off x="8273144" y="244928"/>
          <a:ext cx="2427714" cy="675402"/>
        </a:xfrm>
        <a:prstGeom prst="rect">
          <a:avLst/>
        </a:prstGeom>
      </xdr:spPr>
    </xdr:pic>
    <xdr:clientData/>
  </xdr:twoCellAnchor>
  <xdr:twoCellAnchor>
    <xdr:from>
      <xdr:col>14</xdr:col>
      <xdr:colOff>299358</xdr:colOff>
      <xdr:row>0</xdr:row>
      <xdr:rowOff>136071</xdr:rowOff>
    </xdr:from>
    <xdr:to>
      <xdr:col>20</xdr:col>
      <xdr:colOff>486683</xdr:colOff>
      <xdr:row>12</xdr:row>
      <xdr:rowOff>54427</xdr:rowOff>
    </xdr:to>
    <xdr:graphicFrame macro="">
      <xdr:nvGraphicFramePr>
        <xdr:cNvPr id="11" name="Wykres 10">
          <a:extLst>
            <a:ext uri="{FF2B5EF4-FFF2-40B4-BE49-F238E27FC236}">
              <a16:creationId xmlns:a16="http://schemas.microsoft.com/office/drawing/2014/main" id="{8E8DCE96-4C81-4F51-BC8B-4F50896104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1f5fe913bd258826/Pulpit/FBO/PPK/PPK%20Kalkulator%2023.02.2023_12.30.xlsx" TargetMode="External"/><Relationship Id="rId1" Type="http://schemas.openxmlformats.org/officeDocument/2006/relationships/externalLinkPath" Target="/1f5fe913bd258826/Pulpit/FBO/PPK/PPK%20Kalkulator%2023.02.2023_12.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KALKULATOR 2023 PPK"/>
      <sheetName val="zasady IKZE vs IKE"/>
      <sheetName val="Robocze"/>
    </sheetNames>
    <definedNames>
      <definedName name="wykres_1_bez" refersTo="#ADR!"/>
      <definedName name="wykres_1_IKE" refersTo="#ADR!"/>
      <definedName name="wykres_1_IKZE" refersTo="#ADR!"/>
      <definedName name="wykres_1_PPK" refersTo="#ADR!"/>
      <definedName name="wykres_1_suma_wplat" refersTo="#ADR!"/>
      <definedName name="wykres_2_pracodawca" refersTo="#ADR!"/>
      <definedName name="wykres_2_razem" refersTo="#ADR!"/>
      <definedName name="wykres_2_rzad" refersTo="#ADR!"/>
      <definedName name="wykres_2_twoje_wplaty" refersTo="#ADR!"/>
      <definedName name="wykres_2_zyski" refersTo="#ADR!"/>
      <definedName name="wykres_duzy_bez" refersTo="#ADR!"/>
      <definedName name="wykres_duzy_IKE" refersTo="#ADR!"/>
      <definedName name="wykres_duzy_IKZE" refersTo="#ADR!"/>
      <definedName name="wykres_duzy_lata" refersTo="#ADR!"/>
      <definedName name="wykres_duzy_PPK" refersTo="#ADR!"/>
      <definedName name="wykres_duzy_suma_wplat" refersTo="#ADR!"/>
    </definedNames>
    <sheetDataSet>
      <sheetData sheetId="0">
        <row r="4">
          <cell r="O4" t="str">
            <v>Lata oszczędzania</v>
          </cell>
          <cell r="Q4" t="str">
            <v>Twoje wpłaty na PPK</v>
          </cell>
          <cell r="R4" t="str">
            <v>Pracodawca</v>
          </cell>
          <cell r="S4" t="str">
            <v>Rząd</v>
          </cell>
          <cell r="T4" t="str">
            <v>Zyski</v>
          </cell>
          <cell r="U4" t="str">
            <v>Razem</v>
          </cell>
        </row>
        <row r="5">
          <cell r="O5">
            <v>10</v>
          </cell>
        </row>
        <row r="6">
          <cell r="O6">
            <v>10</v>
          </cell>
        </row>
        <row r="7">
          <cell r="O7">
            <v>15</v>
          </cell>
        </row>
        <row r="8">
          <cell r="O8">
            <v>20</v>
          </cell>
        </row>
        <row r="9">
          <cell r="O9">
            <v>35</v>
          </cell>
        </row>
        <row r="15">
          <cell r="Q15" t="str">
            <v>Suma wpłat</v>
          </cell>
          <cell r="R15" t="str">
            <v>PPK</v>
          </cell>
          <cell r="S15" t="str">
            <v>IKZE</v>
          </cell>
          <cell r="T15" t="str">
            <v>IKE</v>
          </cell>
          <cell r="U15" t="str">
            <v>Inwestycja bez PPK/IKE/IKZE</v>
          </cell>
        </row>
        <row r="30">
          <cell r="A30" t="str">
            <v>Miesiąc oszczędzania</v>
          </cell>
        </row>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row r="58">
          <cell r="A58">
            <v>27</v>
          </cell>
        </row>
        <row r="59">
          <cell r="A59">
            <v>28</v>
          </cell>
        </row>
        <row r="60">
          <cell r="A60">
            <v>29</v>
          </cell>
        </row>
        <row r="61">
          <cell r="A61">
            <v>30</v>
          </cell>
        </row>
        <row r="62">
          <cell r="A62">
            <v>31</v>
          </cell>
        </row>
        <row r="63">
          <cell r="A63">
            <v>32</v>
          </cell>
        </row>
        <row r="64">
          <cell r="A64">
            <v>33</v>
          </cell>
        </row>
        <row r="65">
          <cell r="A65">
            <v>34</v>
          </cell>
        </row>
        <row r="66">
          <cell r="A66">
            <v>35</v>
          </cell>
        </row>
        <row r="67">
          <cell r="A67">
            <v>36</v>
          </cell>
        </row>
        <row r="68">
          <cell r="A68">
            <v>37</v>
          </cell>
        </row>
        <row r="69">
          <cell r="A69">
            <v>38</v>
          </cell>
        </row>
        <row r="70">
          <cell r="A70">
            <v>39</v>
          </cell>
        </row>
        <row r="71">
          <cell r="A71">
            <v>40</v>
          </cell>
        </row>
        <row r="72">
          <cell r="A72">
            <v>41</v>
          </cell>
        </row>
        <row r="73">
          <cell r="A73">
            <v>42</v>
          </cell>
        </row>
        <row r="74">
          <cell r="A74">
            <v>43</v>
          </cell>
        </row>
        <row r="75">
          <cell r="A75">
            <v>44</v>
          </cell>
        </row>
        <row r="76">
          <cell r="A76">
            <v>45</v>
          </cell>
        </row>
        <row r="77">
          <cell r="A77">
            <v>46</v>
          </cell>
        </row>
        <row r="78">
          <cell r="A78">
            <v>47</v>
          </cell>
        </row>
        <row r="79">
          <cell r="A79">
            <v>48</v>
          </cell>
        </row>
        <row r="80">
          <cell r="A80">
            <v>49</v>
          </cell>
        </row>
        <row r="81">
          <cell r="A81">
            <v>50</v>
          </cell>
        </row>
        <row r="82">
          <cell r="A82">
            <v>51</v>
          </cell>
        </row>
        <row r="83">
          <cell r="A83">
            <v>52</v>
          </cell>
        </row>
        <row r="84">
          <cell r="A84">
            <v>53</v>
          </cell>
        </row>
        <row r="85">
          <cell r="A85">
            <v>54</v>
          </cell>
        </row>
        <row r="86">
          <cell r="A86">
            <v>55</v>
          </cell>
        </row>
        <row r="87">
          <cell r="A87">
            <v>56</v>
          </cell>
        </row>
        <row r="88">
          <cell r="A88">
            <v>57</v>
          </cell>
        </row>
        <row r="89">
          <cell r="A89">
            <v>58</v>
          </cell>
        </row>
        <row r="90">
          <cell r="A90">
            <v>59</v>
          </cell>
        </row>
        <row r="91">
          <cell r="A91">
            <v>60</v>
          </cell>
        </row>
        <row r="92">
          <cell r="A92">
            <v>61</v>
          </cell>
        </row>
        <row r="93">
          <cell r="A93">
            <v>62</v>
          </cell>
        </row>
        <row r="94">
          <cell r="A94">
            <v>63</v>
          </cell>
        </row>
        <row r="95">
          <cell r="A95">
            <v>64</v>
          </cell>
        </row>
        <row r="96">
          <cell r="A96">
            <v>65</v>
          </cell>
        </row>
        <row r="97">
          <cell r="A97">
            <v>66</v>
          </cell>
        </row>
        <row r="98">
          <cell r="A98">
            <v>67</v>
          </cell>
        </row>
        <row r="99">
          <cell r="A99">
            <v>68</v>
          </cell>
        </row>
        <row r="100">
          <cell r="A100">
            <v>69</v>
          </cell>
        </row>
        <row r="101">
          <cell r="A101">
            <v>70</v>
          </cell>
        </row>
        <row r="102">
          <cell r="A102">
            <v>71</v>
          </cell>
        </row>
        <row r="103">
          <cell r="A103">
            <v>72</v>
          </cell>
        </row>
        <row r="104">
          <cell r="A104">
            <v>73</v>
          </cell>
        </row>
        <row r="105">
          <cell r="A105">
            <v>74</v>
          </cell>
        </row>
        <row r="106">
          <cell r="A106">
            <v>75</v>
          </cell>
        </row>
        <row r="107">
          <cell r="A107">
            <v>76</v>
          </cell>
        </row>
        <row r="108">
          <cell r="A108">
            <v>77</v>
          </cell>
        </row>
        <row r="109">
          <cell r="A109">
            <v>78</v>
          </cell>
        </row>
        <row r="110">
          <cell r="A110">
            <v>79</v>
          </cell>
        </row>
        <row r="111">
          <cell r="A111">
            <v>80</v>
          </cell>
        </row>
        <row r="112">
          <cell r="A112">
            <v>81</v>
          </cell>
        </row>
        <row r="113">
          <cell r="A113">
            <v>82</v>
          </cell>
        </row>
        <row r="114">
          <cell r="A114">
            <v>83</v>
          </cell>
        </row>
        <row r="115">
          <cell r="A115">
            <v>84</v>
          </cell>
        </row>
        <row r="116">
          <cell r="A116">
            <v>85</v>
          </cell>
        </row>
        <row r="117">
          <cell r="A117">
            <v>86</v>
          </cell>
        </row>
        <row r="118">
          <cell r="A118">
            <v>87</v>
          </cell>
        </row>
        <row r="119">
          <cell r="A119">
            <v>88</v>
          </cell>
        </row>
        <row r="120">
          <cell r="A120">
            <v>89</v>
          </cell>
        </row>
        <row r="121">
          <cell r="A121">
            <v>90</v>
          </cell>
        </row>
        <row r="122">
          <cell r="A122">
            <v>91</v>
          </cell>
        </row>
        <row r="123">
          <cell r="A123">
            <v>92</v>
          </cell>
        </row>
        <row r="124">
          <cell r="A124">
            <v>93</v>
          </cell>
        </row>
        <row r="125">
          <cell r="A125">
            <v>94</v>
          </cell>
        </row>
        <row r="126">
          <cell r="A126">
            <v>95</v>
          </cell>
        </row>
        <row r="127">
          <cell r="A127">
            <v>96</v>
          </cell>
        </row>
        <row r="128">
          <cell r="A128">
            <v>97</v>
          </cell>
        </row>
        <row r="129">
          <cell r="A129">
            <v>98</v>
          </cell>
        </row>
        <row r="130">
          <cell r="A130">
            <v>99</v>
          </cell>
        </row>
        <row r="131">
          <cell r="A131">
            <v>100</v>
          </cell>
        </row>
        <row r="132">
          <cell r="A132">
            <v>101</v>
          </cell>
        </row>
        <row r="133">
          <cell r="A133">
            <v>102</v>
          </cell>
        </row>
        <row r="134">
          <cell r="A134">
            <v>103</v>
          </cell>
        </row>
        <row r="135">
          <cell r="A135">
            <v>104</v>
          </cell>
        </row>
        <row r="136">
          <cell r="A136">
            <v>105</v>
          </cell>
        </row>
        <row r="137">
          <cell r="A137">
            <v>106</v>
          </cell>
        </row>
        <row r="138">
          <cell r="A138">
            <v>107</v>
          </cell>
        </row>
        <row r="139">
          <cell r="A139">
            <v>108</v>
          </cell>
        </row>
        <row r="140">
          <cell r="A140">
            <v>109</v>
          </cell>
        </row>
        <row r="141">
          <cell r="A141">
            <v>110</v>
          </cell>
        </row>
        <row r="142">
          <cell r="A142">
            <v>111</v>
          </cell>
        </row>
        <row r="143">
          <cell r="A143">
            <v>112</v>
          </cell>
        </row>
        <row r="144">
          <cell r="A144">
            <v>113</v>
          </cell>
        </row>
        <row r="145">
          <cell r="A145">
            <v>114</v>
          </cell>
        </row>
        <row r="146">
          <cell r="A146">
            <v>115</v>
          </cell>
        </row>
        <row r="147">
          <cell r="A147">
            <v>116</v>
          </cell>
        </row>
        <row r="148">
          <cell r="A148">
            <v>117</v>
          </cell>
        </row>
        <row r="149">
          <cell r="A149">
            <v>118</v>
          </cell>
        </row>
        <row r="150">
          <cell r="A150">
            <v>119</v>
          </cell>
        </row>
        <row r="151">
          <cell r="A151">
            <v>120</v>
          </cell>
        </row>
        <row r="152">
          <cell r="A152">
            <v>121</v>
          </cell>
        </row>
        <row r="153">
          <cell r="A153">
            <v>122</v>
          </cell>
        </row>
        <row r="154">
          <cell r="A154">
            <v>123</v>
          </cell>
        </row>
        <row r="155">
          <cell r="A155">
            <v>124</v>
          </cell>
        </row>
        <row r="156">
          <cell r="A156">
            <v>125</v>
          </cell>
        </row>
        <row r="157">
          <cell r="A157">
            <v>126</v>
          </cell>
        </row>
        <row r="158">
          <cell r="A158">
            <v>127</v>
          </cell>
        </row>
        <row r="159">
          <cell r="A159">
            <v>128</v>
          </cell>
        </row>
        <row r="160">
          <cell r="A160">
            <v>129</v>
          </cell>
        </row>
        <row r="161">
          <cell r="A161">
            <v>130</v>
          </cell>
        </row>
        <row r="162">
          <cell r="A162">
            <v>131</v>
          </cell>
        </row>
        <row r="163">
          <cell r="A163">
            <v>132</v>
          </cell>
        </row>
        <row r="164">
          <cell r="A164">
            <v>133</v>
          </cell>
        </row>
        <row r="165">
          <cell r="A165">
            <v>134</v>
          </cell>
        </row>
        <row r="166">
          <cell r="A166">
            <v>135</v>
          </cell>
        </row>
        <row r="167">
          <cell r="A167">
            <v>136</v>
          </cell>
        </row>
        <row r="168">
          <cell r="A168">
            <v>137</v>
          </cell>
        </row>
        <row r="169">
          <cell r="A169">
            <v>138</v>
          </cell>
        </row>
        <row r="170">
          <cell r="A170">
            <v>139</v>
          </cell>
        </row>
        <row r="171">
          <cell r="A171">
            <v>140</v>
          </cell>
        </row>
        <row r="172">
          <cell r="A172">
            <v>141</v>
          </cell>
        </row>
        <row r="173">
          <cell r="A173">
            <v>142</v>
          </cell>
        </row>
        <row r="174">
          <cell r="A174">
            <v>143</v>
          </cell>
        </row>
        <row r="175">
          <cell r="A175">
            <v>144</v>
          </cell>
        </row>
        <row r="176">
          <cell r="A176">
            <v>145</v>
          </cell>
        </row>
        <row r="177">
          <cell r="A177">
            <v>146</v>
          </cell>
        </row>
        <row r="178">
          <cell r="A178">
            <v>147</v>
          </cell>
        </row>
        <row r="179">
          <cell r="A179">
            <v>148</v>
          </cell>
        </row>
        <row r="180">
          <cell r="A180">
            <v>149</v>
          </cell>
        </row>
        <row r="181">
          <cell r="A181">
            <v>150</v>
          </cell>
        </row>
        <row r="182">
          <cell r="A182">
            <v>151</v>
          </cell>
        </row>
        <row r="183">
          <cell r="A183">
            <v>152</v>
          </cell>
        </row>
        <row r="184">
          <cell r="A184">
            <v>153</v>
          </cell>
        </row>
        <row r="185">
          <cell r="A185">
            <v>154</v>
          </cell>
        </row>
        <row r="186">
          <cell r="A186">
            <v>155</v>
          </cell>
        </row>
        <row r="187">
          <cell r="A187">
            <v>156</v>
          </cell>
        </row>
        <row r="188">
          <cell r="A188">
            <v>157</v>
          </cell>
        </row>
        <row r="189">
          <cell r="A189">
            <v>158</v>
          </cell>
        </row>
        <row r="190">
          <cell r="A190">
            <v>159</v>
          </cell>
        </row>
        <row r="191">
          <cell r="A191">
            <v>160</v>
          </cell>
        </row>
        <row r="192">
          <cell r="A192">
            <v>161</v>
          </cell>
        </row>
        <row r="193">
          <cell r="A193">
            <v>162</v>
          </cell>
        </row>
        <row r="194">
          <cell r="A194">
            <v>163</v>
          </cell>
        </row>
        <row r="195">
          <cell r="A195">
            <v>164</v>
          </cell>
        </row>
        <row r="196">
          <cell r="A196">
            <v>165</v>
          </cell>
        </row>
        <row r="197">
          <cell r="A197">
            <v>166</v>
          </cell>
        </row>
        <row r="198">
          <cell r="A198">
            <v>167</v>
          </cell>
        </row>
        <row r="199">
          <cell r="A199">
            <v>168</v>
          </cell>
        </row>
        <row r="200">
          <cell r="A200">
            <v>169</v>
          </cell>
        </row>
        <row r="201">
          <cell r="A201">
            <v>170</v>
          </cell>
        </row>
        <row r="202">
          <cell r="A202">
            <v>171</v>
          </cell>
        </row>
        <row r="203">
          <cell r="A203">
            <v>172</v>
          </cell>
        </row>
        <row r="204">
          <cell r="A204">
            <v>173</v>
          </cell>
        </row>
        <row r="205">
          <cell r="A205">
            <v>174</v>
          </cell>
        </row>
        <row r="206">
          <cell r="A206">
            <v>175</v>
          </cell>
        </row>
        <row r="207">
          <cell r="A207">
            <v>176</v>
          </cell>
        </row>
        <row r="208">
          <cell r="A208">
            <v>177</v>
          </cell>
        </row>
        <row r="209">
          <cell r="A209">
            <v>178</v>
          </cell>
        </row>
        <row r="210">
          <cell r="A210">
            <v>179</v>
          </cell>
        </row>
        <row r="211">
          <cell r="A211">
            <v>180</v>
          </cell>
        </row>
        <row r="212">
          <cell r="A212">
            <v>181</v>
          </cell>
        </row>
        <row r="213">
          <cell r="A213">
            <v>182</v>
          </cell>
        </row>
        <row r="214">
          <cell r="A214">
            <v>183</v>
          </cell>
        </row>
        <row r="215">
          <cell r="A215">
            <v>184</v>
          </cell>
        </row>
        <row r="216">
          <cell r="A216">
            <v>185</v>
          </cell>
        </row>
        <row r="217">
          <cell r="A217">
            <v>186</v>
          </cell>
        </row>
        <row r="218">
          <cell r="A218">
            <v>187</v>
          </cell>
        </row>
        <row r="219">
          <cell r="A219">
            <v>188</v>
          </cell>
        </row>
        <row r="220">
          <cell r="A220">
            <v>189</v>
          </cell>
        </row>
        <row r="221">
          <cell r="A221">
            <v>190</v>
          </cell>
        </row>
        <row r="222">
          <cell r="A222">
            <v>191</v>
          </cell>
        </row>
        <row r="223">
          <cell r="A223">
            <v>192</v>
          </cell>
        </row>
        <row r="224">
          <cell r="A224">
            <v>193</v>
          </cell>
        </row>
        <row r="225">
          <cell r="A225">
            <v>194</v>
          </cell>
        </row>
        <row r="226">
          <cell r="A226">
            <v>195</v>
          </cell>
        </row>
        <row r="227">
          <cell r="A227">
            <v>196</v>
          </cell>
        </row>
        <row r="228">
          <cell r="A228">
            <v>197</v>
          </cell>
        </row>
        <row r="229">
          <cell r="A229">
            <v>198</v>
          </cell>
        </row>
        <row r="230">
          <cell r="A230">
            <v>199</v>
          </cell>
        </row>
        <row r="231">
          <cell r="A231">
            <v>200</v>
          </cell>
        </row>
        <row r="232">
          <cell r="A232">
            <v>201</v>
          </cell>
        </row>
        <row r="233">
          <cell r="A233">
            <v>202</v>
          </cell>
        </row>
        <row r="234">
          <cell r="A234">
            <v>203</v>
          </cell>
        </row>
        <row r="235">
          <cell r="A235">
            <v>204</v>
          </cell>
        </row>
        <row r="236">
          <cell r="A236">
            <v>205</v>
          </cell>
        </row>
        <row r="237">
          <cell r="A237">
            <v>206</v>
          </cell>
        </row>
        <row r="238">
          <cell r="A238">
            <v>207</v>
          </cell>
        </row>
        <row r="239">
          <cell r="A239">
            <v>208</v>
          </cell>
        </row>
        <row r="240">
          <cell r="A240">
            <v>209</v>
          </cell>
        </row>
        <row r="241">
          <cell r="A241">
            <v>210</v>
          </cell>
        </row>
        <row r="242">
          <cell r="A242">
            <v>211</v>
          </cell>
        </row>
        <row r="243">
          <cell r="A243">
            <v>212</v>
          </cell>
        </row>
        <row r="244">
          <cell r="A244">
            <v>213</v>
          </cell>
        </row>
        <row r="245">
          <cell r="A245">
            <v>214</v>
          </cell>
        </row>
        <row r="246">
          <cell r="A246">
            <v>215</v>
          </cell>
        </row>
        <row r="247">
          <cell r="A247">
            <v>216</v>
          </cell>
        </row>
        <row r="248">
          <cell r="A248">
            <v>217</v>
          </cell>
        </row>
        <row r="249">
          <cell r="A249">
            <v>218</v>
          </cell>
        </row>
        <row r="250">
          <cell r="A250">
            <v>219</v>
          </cell>
        </row>
        <row r="251">
          <cell r="A251">
            <v>220</v>
          </cell>
        </row>
        <row r="252">
          <cell r="A252">
            <v>221</v>
          </cell>
        </row>
        <row r="253">
          <cell r="A253">
            <v>222</v>
          </cell>
        </row>
        <row r="254">
          <cell r="A254">
            <v>223</v>
          </cell>
        </row>
        <row r="255">
          <cell r="A255">
            <v>224</v>
          </cell>
        </row>
        <row r="256">
          <cell r="A256">
            <v>225</v>
          </cell>
        </row>
        <row r="257">
          <cell r="A257">
            <v>226</v>
          </cell>
        </row>
        <row r="258">
          <cell r="A258">
            <v>227</v>
          </cell>
        </row>
        <row r="259">
          <cell r="A259">
            <v>228</v>
          </cell>
        </row>
        <row r="260">
          <cell r="A260">
            <v>229</v>
          </cell>
        </row>
        <row r="261">
          <cell r="A261">
            <v>230</v>
          </cell>
        </row>
        <row r="262">
          <cell r="A262">
            <v>231</v>
          </cell>
        </row>
        <row r="263">
          <cell r="A263">
            <v>232</v>
          </cell>
        </row>
        <row r="264">
          <cell r="A264">
            <v>233</v>
          </cell>
        </row>
        <row r="265">
          <cell r="A265">
            <v>234</v>
          </cell>
        </row>
        <row r="266">
          <cell r="A266">
            <v>235</v>
          </cell>
        </row>
        <row r="267">
          <cell r="A267">
            <v>236</v>
          </cell>
        </row>
        <row r="268">
          <cell r="A268">
            <v>237</v>
          </cell>
        </row>
        <row r="269">
          <cell r="A269">
            <v>238</v>
          </cell>
        </row>
        <row r="270">
          <cell r="A270">
            <v>239</v>
          </cell>
        </row>
        <row r="271">
          <cell r="A271">
            <v>240</v>
          </cell>
        </row>
        <row r="272">
          <cell r="A272">
            <v>241</v>
          </cell>
        </row>
        <row r="273">
          <cell r="A273">
            <v>242</v>
          </cell>
        </row>
        <row r="274">
          <cell r="A274">
            <v>243</v>
          </cell>
        </row>
        <row r="275">
          <cell r="A275">
            <v>244</v>
          </cell>
        </row>
        <row r="276">
          <cell r="A276">
            <v>245</v>
          </cell>
        </row>
        <row r="277">
          <cell r="A277">
            <v>246</v>
          </cell>
        </row>
        <row r="278">
          <cell r="A278">
            <v>247</v>
          </cell>
        </row>
        <row r="279">
          <cell r="A279">
            <v>248</v>
          </cell>
        </row>
        <row r="280">
          <cell r="A280">
            <v>249</v>
          </cell>
        </row>
        <row r="281">
          <cell r="A281">
            <v>250</v>
          </cell>
        </row>
        <row r="282">
          <cell r="A282">
            <v>251</v>
          </cell>
        </row>
        <row r="283">
          <cell r="A283">
            <v>252</v>
          </cell>
        </row>
        <row r="284">
          <cell r="A284">
            <v>253</v>
          </cell>
        </row>
        <row r="285">
          <cell r="A285">
            <v>254</v>
          </cell>
        </row>
        <row r="286">
          <cell r="A286">
            <v>255</v>
          </cell>
        </row>
        <row r="287">
          <cell r="A287">
            <v>256</v>
          </cell>
        </row>
        <row r="288">
          <cell r="A288">
            <v>257</v>
          </cell>
        </row>
        <row r="289">
          <cell r="A289">
            <v>258</v>
          </cell>
        </row>
        <row r="290">
          <cell r="A290">
            <v>259</v>
          </cell>
        </row>
        <row r="291">
          <cell r="A291">
            <v>260</v>
          </cell>
        </row>
        <row r="292">
          <cell r="A292">
            <v>261</v>
          </cell>
        </row>
        <row r="293">
          <cell r="A293">
            <v>262</v>
          </cell>
        </row>
        <row r="294">
          <cell r="A294">
            <v>263</v>
          </cell>
        </row>
        <row r="295">
          <cell r="A295">
            <v>264</v>
          </cell>
        </row>
        <row r="296">
          <cell r="A296">
            <v>265</v>
          </cell>
        </row>
        <row r="297">
          <cell r="A297">
            <v>266</v>
          </cell>
        </row>
        <row r="298">
          <cell r="A298">
            <v>267</v>
          </cell>
        </row>
        <row r="299">
          <cell r="A299">
            <v>268</v>
          </cell>
        </row>
        <row r="300">
          <cell r="A300">
            <v>269</v>
          </cell>
        </row>
        <row r="301">
          <cell r="A301">
            <v>270</v>
          </cell>
        </row>
        <row r="302">
          <cell r="A302">
            <v>271</v>
          </cell>
        </row>
        <row r="303">
          <cell r="A303">
            <v>272</v>
          </cell>
        </row>
        <row r="304">
          <cell r="A304">
            <v>273</v>
          </cell>
        </row>
        <row r="305">
          <cell r="A305">
            <v>274</v>
          </cell>
        </row>
        <row r="306">
          <cell r="A306">
            <v>275</v>
          </cell>
        </row>
        <row r="307">
          <cell r="A307">
            <v>276</v>
          </cell>
        </row>
        <row r="308">
          <cell r="A308">
            <v>277</v>
          </cell>
        </row>
        <row r="309">
          <cell r="A309">
            <v>278</v>
          </cell>
        </row>
        <row r="310">
          <cell r="A310">
            <v>279</v>
          </cell>
        </row>
        <row r="311">
          <cell r="A311">
            <v>280</v>
          </cell>
        </row>
        <row r="312">
          <cell r="A312">
            <v>281</v>
          </cell>
        </row>
        <row r="313">
          <cell r="A313">
            <v>282</v>
          </cell>
        </row>
        <row r="314">
          <cell r="A314">
            <v>283</v>
          </cell>
        </row>
        <row r="315">
          <cell r="A315">
            <v>284</v>
          </cell>
        </row>
        <row r="316">
          <cell r="A316">
            <v>285</v>
          </cell>
        </row>
        <row r="317">
          <cell r="A317">
            <v>286</v>
          </cell>
        </row>
        <row r="318">
          <cell r="A318">
            <v>287</v>
          </cell>
        </row>
        <row r="319">
          <cell r="A319">
            <v>288</v>
          </cell>
        </row>
        <row r="320">
          <cell r="A320">
            <v>289</v>
          </cell>
        </row>
        <row r="321">
          <cell r="A321">
            <v>290</v>
          </cell>
        </row>
        <row r="322">
          <cell r="A322">
            <v>291</v>
          </cell>
        </row>
        <row r="323">
          <cell r="A323">
            <v>292</v>
          </cell>
        </row>
        <row r="324">
          <cell r="A324">
            <v>293</v>
          </cell>
        </row>
        <row r="325">
          <cell r="A325">
            <v>294</v>
          </cell>
        </row>
        <row r="326">
          <cell r="A326">
            <v>295</v>
          </cell>
        </row>
        <row r="327">
          <cell r="A327">
            <v>296</v>
          </cell>
        </row>
        <row r="328">
          <cell r="A328">
            <v>297</v>
          </cell>
        </row>
        <row r="329">
          <cell r="A329">
            <v>298</v>
          </cell>
        </row>
        <row r="330">
          <cell r="A330">
            <v>299</v>
          </cell>
        </row>
        <row r="331">
          <cell r="A331">
            <v>300</v>
          </cell>
        </row>
        <row r="332">
          <cell r="A332">
            <v>301</v>
          </cell>
        </row>
        <row r="333">
          <cell r="A333">
            <v>302</v>
          </cell>
        </row>
        <row r="334">
          <cell r="A334">
            <v>303</v>
          </cell>
        </row>
        <row r="335">
          <cell r="A335">
            <v>304</v>
          </cell>
        </row>
        <row r="336">
          <cell r="A336">
            <v>305</v>
          </cell>
        </row>
        <row r="337">
          <cell r="A337">
            <v>306</v>
          </cell>
        </row>
        <row r="338">
          <cell r="A338">
            <v>307</v>
          </cell>
        </row>
        <row r="339">
          <cell r="A339">
            <v>308</v>
          </cell>
        </row>
        <row r="340">
          <cell r="A340">
            <v>309</v>
          </cell>
        </row>
        <row r="341">
          <cell r="A341">
            <v>310</v>
          </cell>
        </row>
        <row r="342">
          <cell r="A342">
            <v>311</v>
          </cell>
        </row>
        <row r="343">
          <cell r="A343">
            <v>312</v>
          </cell>
        </row>
        <row r="344">
          <cell r="A344">
            <v>313</v>
          </cell>
        </row>
        <row r="345">
          <cell r="A345">
            <v>314</v>
          </cell>
        </row>
        <row r="346">
          <cell r="A346">
            <v>315</v>
          </cell>
        </row>
        <row r="347">
          <cell r="A347">
            <v>316</v>
          </cell>
        </row>
        <row r="348">
          <cell r="A348">
            <v>317</v>
          </cell>
        </row>
        <row r="349">
          <cell r="A349">
            <v>318</v>
          </cell>
        </row>
        <row r="350">
          <cell r="A350">
            <v>319</v>
          </cell>
        </row>
        <row r="351">
          <cell r="A351">
            <v>320</v>
          </cell>
        </row>
        <row r="352">
          <cell r="A352">
            <v>321</v>
          </cell>
        </row>
        <row r="353">
          <cell r="A353">
            <v>322</v>
          </cell>
        </row>
        <row r="354">
          <cell r="A354">
            <v>323</v>
          </cell>
        </row>
        <row r="355">
          <cell r="A355">
            <v>324</v>
          </cell>
        </row>
        <row r="356">
          <cell r="A356">
            <v>325</v>
          </cell>
        </row>
        <row r="357">
          <cell r="A357">
            <v>326</v>
          </cell>
        </row>
        <row r="358">
          <cell r="A358">
            <v>327</v>
          </cell>
        </row>
        <row r="359">
          <cell r="A359">
            <v>328</v>
          </cell>
        </row>
        <row r="360">
          <cell r="A360">
            <v>329</v>
          </cell>
        </row>
        <row r="361">
          <cell r="A361">
            <v>330</v>
          </cell>
        </row>
        <row r="362">
          <cell r="A362">
            <v>331</v>
          </cell>
        </row>
        <row r="363">
          <cell r="A363">
            <v>332</v>
          </cell>
        </row>
        <row r="364">
          <cell r="A364">
            <v>333</v>
          </cell>
        </row>
        <row r="365">
          <cell r="A365">
            <v>334</v>
          </cell>
        </row>
        <row r="366">
          <cell r="A366">
            <v>335</v>
          </cell>
        </row>
        <row r="367">
          <cell r="A367">
            <v>336</v>
          </cell>
        </row>
        <row r="368">
          <cell r="A368">
            <v>337</v>
          </cell>
        </row>
        <row r="369">
          <cell r="A369">
            <v>338</v>
          </cell>
        </row>
        <row r="370">
          <cell r="A370">
            <v>339</v>
          </cell>
        </row>
        <row r="371">
          <cell r="A371">
            <v>340</v>
          </cell>
        </row>
        <row r="372">
          <cell r="A372">
            <v>341</v>
          </cell>
        </row>
        <row r="373">
          <cell r="A373">
            <v>342</v>
          </cell>
        </row>
        <row r="374">
          <cell r="A374">
            <v>343</v>
          </cell>
        </row>
        <row r="375">
          <cell r="A375">
            <v>344</v>
          </cell>
        </row>
        <row r="376">
          <cell r="A376">
            <v>345</v>
          </cell>
        </row>
        <row r="377">
          <cell r="A377">
            <v>346</v>
          </cell>
        </row>
        <row r="378">
          <cell r="A378">
            <v>347</v>
          </cell>
        </row>
        <row r="379">
          <cell r="A379">
            <v>348</v>
          </cell>
        </row>
        <row r="380">
          <cell r="A380">
            <v>349</v>
          </cell>
        </row>
        <row r="381">
          <cell r="A381">
            <v>350</v>
          </cell>
        </row>
        <row r="382">
          <cell r="A382">
            <v>351</v>
          </cell>
        </row>
        <row r="383">
          <cell r="A383">
            <v>352</v>
          </cell>
        </row>
        <row r="384">
          <cell r="A384">
            <v>353</v>
          </cell>
        </row>
        <row r="385">
          <cell r="A385">
            <v>354</v>
          </cell>
        </row>
        <row r="386">
          <cell r="A386">
            <v>355</v>
          </cell>
        </row>
        <row r="387">
          <cell r="A387">
            <v>356</v>
          </cell>
        </row>
        <row r="388">
          <cell r="A388">
            <v>357</v>
          </cell>
        </row>
        <row r="389">
          <cell r="A389">
            <v>358</v>
          </cell>
        </row>
        <row r="390">
          <cell r="A390">
            <v>359</v>
          </cell>
        </row>
        <row r="391">
          <cell r="A391">
            <v>360</v>
          </cell>
        </row>
        <row r="392">
          <cell r="A392">
            <v>361</v>
          </cell>
        </row>
        <row r="393">
          <cell r="A393">
            <v>362</v>
          </cell>
        </row>
        <row r="394">
          <cell r="A394">
            <v>363</v>
          </cell>
        </row>
        <row r="395">
          <cell r="A395">
            <v>364</v>
          </cell>
        </row>
        <row r="396">
          <cell r="A396">
            <v>365</v>
          </cell>
        </row>
        <row r="397">
          <cell r="A397">
            <v>366</v>
          </cell>
        </row>
        <row r="398">
          <cell r="A398">
            <v>367</v>
          </cell>
        </row>
        <row r="399">
          <cell r="A399">
            <v>368</v>
          </cell>
        </row>
        <row r="400">
          <cell r="A400">
            <v>369</v>
          </cell>
        </row>
        <row r="401">
          <cell r="A401">
            <v>370</v>
          </cell>
        </row>
        <row r="402">
          <cell r="A402">
            <v>371</v>
          </cell>
        </row>
        <row r="403">
          <cell r="A403">
            <v>372</v>
          </cell>
        </row>
        <row r="404">
          <cell r="A404">
            <v>373</v>
          </cell>
        </row>
        <row r="405">
          <cell r="A405">
            <v>374</v>
          </cell>
        </row>
        <row r="406">
          <cell r="A406">
            <v>375</v>
          </cell>
        </row>
        <row r="407">
          <cell r="A407">
            <v>376</v>
          </cell>
        </row>
        <row r="408">
          <cell r="A408">
            <v>377</v>
          </cell>
        </row>
        <row r="409">
          <cell r="A409">
            <v>378</v>
          </cell>
        </row>
        <row r="410">
          <cell r="A410">
            <v>379</v>
          </cell>
        </row>
        <row r="411">
          <cell r="A411">
            <v>380</v>
          </cell>
        </row>
        <row r="412">
          <cell r="A412">
            <v>381</v>
          </cell>
        </row>
        <row r="413">
          <cell r="A413">
            <v>382</v>
          </cell>
        </row>
        <row r="414">
          <cell r="A414">
            <v>383</v>
          </cell>
        </row>
        <row r="415">
          <cell r="A415">
            <v>384</v>
          </cell>
        </row>
        <row r="416">
          <cell r="A416">
            <v>385</v>
          </cell>
        </row>
        <row r="417">
          <cell r="A417">
            <v>386</v>
          </cell>
        </row>
        <row r="418">
          <cell r="A418">
            <v>387</v>
          </cell>
        </row>
        <row r="419">
          <cell r="A419">
            <v>388</v>
          </cell>
        </row>
        <row r="420">
          <cell r="A420">
            <v>389</v>
          </cell>
        </row>
        <row r="421">
          <cell r="A421">
            <v>390</v>
          </cell>
        </row>
        <row r="422">
          <cell r="A422">
            <v>391</v>
          </cell>
        </row>
        <row r="423">
          <cell r="A423">
            <v>392</v>
          </cell>
        </row>
        <row r="424">
          <cell r="A424">
            <v>393</v>
          </cell>
        </row>
        <row r="425">
          <cell r="A425">
            <v>394</v>
          </cell>
        </row>
        <row r="426">
          <cell r="A426">
            <v>395</v>
          </cell>
        </row>
        <row r="427">
          <cell r="A427">
            <v>396</v>
          </cell>
        </row>
        <row r="428">
          <cell r="A428">
            <v>397</v>
          </cell>
        </row>
        <row r="429">
          <cell r="A429">
            <v>398</v>
          </cell>
        </row>
        <row r="430">
          <cell r="A430">
            <v>399</v>
          </cell>
        </row>
        <row r="431">
          <cell r="A431">
            <v>400</v>
          </cell>
        </row>
        <row r="432">
          <cell r="A432">
            <v>401</v>
          </cell>
        </row>
        <row r="433">
          <cell r="A433">
            <v>402</v>
          </cell>
        </row>
        <row r="434">
          <cell r="A434">
            <v>403</v>
          </cell>
        </row>
        <row r="435">
          <cell r="A435">
            <v>404</v>
          </cell>
        </row>
        <row r="436">
          <cell r="A436">
            <v>405</v>
          </cell>
        </row>
        <row r="437">
          <cell r="A437">
            <v>406</v>
          </cell>
        </row>
        <row r="438">
          <cell r="A438">
            <v>407</v>
          </cell>
        </row>
        <row r="439">
          <cell r="A439">
            <v>408</v>
          </cell>
        </row>
        <row r="440">
          <cell r="A440">
            <v>409</v>
          </cell>
        </row>
        <row r="441">
          <cell r="A441">
            <v>410</v>
          </cell>
        </row>
        <row r="442">
          <cell r="A442">
            <v>411</v>
          </cell>
        </row>
        <row r="443">
          <cell r="A443">
            <v>412</v>
          </cell>
        </row>
        <row r="444">
          <cell r="A444">
            <v>413</v>
          </cell>
        </row>
        <row r="445">
          <cell r="A445">
            <v>414</v>
          </cell>
        </row>
        <row r="446">
          <cell r="A446">
            <v>415</v>
          </cell>
        </row>
        <row r="447">
          <cell r="A447">
            <v>416</v>
          </cell>
        </row>
        <row r="448">
          <cell r="A448">
            <v>417</v>
          </cell>
        </row>
        <row r="449">
          <cell r="A449">
            <v>418</v>
          </cell>
        </row>
        <row r="450">
          <cell r="A450">
            <v>419</v>
          </cell>
        </row>
        <row r="451">
          <cell r="A451">
            <v>420</v>
          </cell>
        </row>
        <row r="452">
          <cell r="A452" t="str">
            <v/>
          </cell>
        </row>
        <row r="453">
          <cell r="A453" t="str">
            <v/>
          </cell>
        </row>
        <row r="454">
          <cell r="A454" t="str">
            <v/>
          </cell>
        </row>
        <row r="455">
          <cell r="A455" t="str">
            <v/>
          </cell>
        </row>
        <row r="456">
          <cell r="A456" t="str">
            <v/>
          </cell>
        </row>
        <row r="457">
          <cell r="A457" t="str">
            <v/>
          </cell>
        </row>
        <row r="458">
          <cell r="A458" t="str">
            <v/>
          </cell>
        </row>
        <row r="459">
          <cell r="A459" t="str">
            <v/>
          </cell>
        </row>
        <row r="460">
          <cell r="A460" t="str">
            <v/>
          </cell>
        </row>
        <row r="461">
          <cell r="A461" t="str">
            <v/>
          </cell>
        </row>
        <row r="462">
          <cell r="A462" t="str">
            <v/>
          </cell>
        </row>
        <row r="463">
          <cell r="A463" t="str">
            <v/>
          </cell>
        </row>
        <row r="464">
          <cell r="A464" t="str">
            <v/>
          </cell>
        </row>
        <row r="465">
          <cell r="A465" t="str">
            <v/>
          </cell>
        </row>
        <row r="466">
          <cell r="A466" t="str">
            <v/>
          </cell>
        </row>
        <row r="467">
          <cell r="A467" t="str">
            <v/>
          </cell>
        </row>
        <row r="468">
          <cell r="A468" t="str">
            <v/>
          </cell>
        </row>
        <row r="469">
          <cell r="A469" t="str">
            <v/>
          </cell>
        </row>
        <row r="470">
          <cell r="A470" t="str">
            <v/>
          </cell>
        </row>
        <row r="471">
          <cell r="A471" t="str">
            <v/>
          </cell>
        </row>
        <row r="472">
          <cell r="A472" t="str">
            <v/>
          </cell>
        </row>
        <row r="473">
          <cell r="A473" t="str">
            <v/>
          </cell>
        </row>
        <row r="474">
          <cell r="A474" t="str">
            <v/>
          </cell>
        </row>
        <row r="475">
          <cell r="A475" t="str">
            <v/>
          </cell>
        </row>
        <row r="476">
          <cell r="A476" t="str">
            <v/>
          </cell>
        </row>
        <row r="477">
          <cell r="A477" t="str">
            <v/>
          </cell>
        </row>
        <row r="478">
          <cell r="A478" t="str">
            <v/>
          </cell>
        </row>
        <row r="479">
          <cell r="A479" t="str">
            <v/>
          </cell>
        </row>
        <row r="480">
          <cell r="A480" t="str">
            <v/>
          </cell>
        </row>
        <row r="481">
          <cell r="A481" t="str">
            <v/>
          </cell>
        </row>
        <row r="482">
          <cell r="A482" t="str">
            <v/>
          </cell>
        </row>
        <row r="483">
          <cell r="A483" t="str">
            <v/>
          </cell>
        </row>
        <row r="484">
          <cell r="A484" t="str">
            <v/>
          </cell>
        </row>
        <row r="485">
          <cell r="A485" t="str">
            <v/>
          </cell>
        </row>
        <row r="486">
          <cell r="A486" t="str">
            <v/>
          </cell>
        </row>
        <row r="487">
          <cell r="A487" t="str">
            <v/>
          </cell>
        </row>
        <row r="488">
          <cell r="A488" t="str">
            <v/>
          </cell>
        </row>
        <row r="489">
          <cell r="A489" t="str">
            <v/>
          </cell>
        </row>
        <row r="490">
          <cell r="A490" t="str">
            <v/>
          </cell>
        </row>
        <row r="491">
          <cell r="A491" t="str">
            <v/>
          </cell>
        </row>
        <row r="492">
          <cell r="A492" t="str">
            <v/>
          </cell>
        </row>
        <row r="493">
          <cell r="A493" t="str">
            <v/>
          </cell>
        </row>
        <row r="494">
          <cell r="A494" t="str">
            <v/>
          </cell>
        </row>
        <row r="495">
          <cell r="A495" t="str">
            <v/>
          </cell>
        </row>
        <row r="496">
          <cell r="A496" t="str">
            <v/>
          </cell>
        </row>
        <row r="497">
          <cell r="A497" t="str">
            <v/>
          </cell>
        </row>
        <row r="498">
          <cell r="A498" t="str">
            <v/>
          </cell>
        </row>
        <row r="499">
          <cell r="A499" t="str">
            <v/>
          </cell>
        </row>
        <row r="500">
          <cell r="A500" t="str">
            <v/>
          </cell>
        </row>
        <row r="501">
          <cell r="A501" t="str">
            <v/>
          </cell>
        </row>
        <row r="502">
          <cell r="A502" t="str">
            <v/>
          </cell>
        </row>
        <row r="503">
          <cell r="A503" t="str">
            <v/>
          </cell>
        </row>
        <row r="504">
          <cell r="A504" t="str">
            <v/>
          </cell>
        </row>
        <row r="505">
          <cell r="A505" t="str">
            <v/>
          </cell>
        </row>
        <row r="506">
          <cell r="A506" t="str">
            <v/>
          </cell>
        </row>
        <row r="507">
          <cell r="A507" t="str">
            <v/>
          </cell>
        </row>
        <row r="508">
          <cell r="A508" t="str">
            <v/>
          </cell>
        </row>
        <row r="509">
          <cell r="A509" t="str">
            <v/>
          </cell>
        </row>
        <row r="510">
          <cell r="A510" t="str">
            <v/>
          </cell>
        </row>
        <row r="511">
          <cell r="A511" t="str">
            <v/>
          </cell>
        </row>
        <row r="512">
          <cell r="A512" t="str">
            <v/>
          </cell>
        </row>
        <row r="513">
          <cell r="A513" t="str">
            <v/>
          </cell>
        </row>
        <row r="514">
          <cell r="A514" t="str">
            <v/>
          </cell>
        </row>
        <row r="515">
          <cell r="A515" t="str">
            <v/>
          </cell>
        </row>
        <row r="516">
          <cell r="A516" t="str">
            <v/>
          </cell>
        </row>
        <row r="517">
          <cell r="A517" t="str">
            <v/>
          </cell>
        </row>
        <row r="518">
          <cell r="A518" t="str">
            <v/>
          </cell>
        </row>
        <row r="519">
          <cell r="A519" t="str">
            <v/>
          </cell>
        </row>
        <row r="520">
          <cell r="A520" t="str">
            <v/>
          </cell>
        </row>
        <row r="521">
          <cell r="A521" t="str">
            <v/>
          </cell>
        </row>
        <row r="522">
          <cell r="A522" t="str">
            <v/>
          </cell>
        </row>
        <row r="523">
          <cell r="A523" t="str">
            <v/>
          </cell>
        </row>
        <row r="524">
          <cell r="A524" t="str">
            <v/>
          </cell>
        </row>
        <row r="525">
          <cell r="A525" t="str">
            <v/>
          </cell>
        </row>
        <row r="526">
          <cell r="A526" t="str">
            <v/>
          </cell>
        </row>
        <row r="527">
          <cell r="A527" t="str">
            <v/>
          </cell>
        </row>
        <row r="528">
          <cell r="A528" t="str">
            <v/>
          </cell>
        </row>
        <row r="529">
          <cell r="A529" t="str">
            <v/>
          </cell>
        </row>
        <row r="530">
          <cell r="A530" t="str">
            <v/>
          </cell>
        </row>
        <row r="531">
          <cell r="A531" t="str">
            <v/>
          </cell>
        </row>
        <row r="532">
          <cell r="A532" t="str">
            <v/>
          </cell>
        </row>
        <row r="533">
          <cell r="A533" t="str">
            <v/>
          </cell>
        </row>
        <row r="534">
          <cell r="A534" t="str">
            <v/>
          </cell>
        </row>
        <row r="535">
          <cell r="A535" t="str">
            <v/>
          </cell>
        </row>
        <row r="536">
          <cell r="A536" t="str">
            <v/>
          </cell>
        </row>
        <row r="537">
          <cell r="A537" t="str">
            <v/>
          </cell>
        </row>
        <row r="538">
          <cell r="A538" t="str">
            <v/>
          </cell>
        </row>
        <row r="539">
          <cell r="A539" t="str">
            <v/>
          </cell>
        </row>
        <row r="540">
          <cell r="A540" t="str">
            <v/>
          </cell>
        </row>
        <row r="541">
          <cell r="A541" t="str">
            <v/>
          </cell>
        </row>
        <row r="542">
          <cell r="A542" t="str">
            <v/>
          </cell>
        </row>
        <row r="543">
          <cell r="A543" t="str">
            <v/>
          </cell>
        </row>
        <row r="544">
          <cell r="A544" t="str">
            <v/>
          </cell>
        </row>
        <row r="545">
          <cell r="A545" t="str">
            <v/>
          </cell>
        </row>
        <row r="546">
          <cell r="A546" t="str">
            <v/>
          </cell>
        </row>
        <row r="547">
          <cell r="A547" t="str">
            <v/>
          </cell>
        </row>
        <row r="548">
          <cell r="A548" t="str">
            <v/>
          </cell>
        </row>
        <row r="549">
          <cell r="A549" t="str">
            <v/>
          </cell>
        </row>
        <row r="550">
          <cell r="A550" t="str">
            <v/>
          </cell>
        </row>
        <row r="551">
          <cell r="A551" t="str">
            <v/>
          </cell>
        </row>
        <row r="552">
          <cell r="A552" t="str">
            <v/>
          </cell>
        </row>
        <row r="553">
          <cell r="A553" t="str">
            <v/>
          </cell>
        </row>
        <row r="554">
          <cell r="A554" t="str">
            <v/>
          </cell>
        </row>
        <row r="555">
          <cell r="A555" t="str">
            <v/>
          </cell>
        </row>
        <row r="556">
          <cell r="A556" t="str">
            <v/>
          </cell>
        </row>
        <row r="557">
          <cell r="A557" t="str">
            <v/>
          </cell>
        </row>
        <row r="558">
          <cell r="A558" t="str">
            <v/>
          </cell>
        </row>
        <row r="559">
          <cell r="A559" t="str">
            <v/>
          </cell>
        </row>
        <row r="560">
          <cell r="A560" t="str">
            <v/>
          </cell>
        </row>
        <row r="561">
          <cell r="A561" t="str">
            <v/>
          </cell>
        </row>
        <row r="562">
          <cell r="A562" t="str">
            <v/>
          </cell>
        </row>
        <row r="563">
          <cell r="A563" t="str">
            <v/>
          </cell>
        </row>
        <row r="564">
          <cell r="A564" t="str">
            <v/>
          </cell>
        </row>
        <row r="565">
          <cell r="A565" t="str">
            <v/>
          </cell>
        </row>
        <row r="566">
          <cell r="A566" t="str">
            <v/>
          </cell>
        </row>
        <row r="567">
          <cell r="A567" t="str">
            <v/>
          </cell>
        </row>
        <row r="568">
          <cell r="A568" t="str">
            <v/>
          </cell>
        </row>
        <row r="569">
          <cell r="A569" t="str">
            <v/>
          </cell>
        </row>
        <row r="570">
          <cell r="A570" t="str">
            <v/>
          </cell>
        </row>
        <row r="571">
          <cell r="A571" t="str">
            <v/>
          </cell>
        </row>
        <row r="572">
          <cell r="A572" t="str">
            <v/>
          </cell>
        </row>
        <row r="573">
          <cell r="A573" t="str">
            <v/>
          </cell>
        </row>
        <row r="574">
          <cell r="A574" t="str">
            <v/>
          </cell>
        </row>
        <row r="575">
          <cell r="A575" t="str">
            <v/>
          </cell>
        </row>
        <row r="576">
          <cell r="A576" t="str">
            <v/>
          </cell>
        </row>
        <row r="577">
          <cell r="A577" t="str">
            <v/>
          </cell>
        </row>
        <row r="578">
          <cell r="A578" t="str">
            <v/>
          </cell>
        </row>
        <row r="579">
          <cell r="A579" t="str">
            <v/>
          </cell>
        </row>
        <row r="580">
          <cell r="A580" t="str">
            <v/>
          </cell>
        </row>
        <row r="581">
          <cell r="A581" t="str">
            <v/>
          </cell>
        </row>
        <row r="582">
          <cell r="A582" t="str">
            <v/>
          </cell>
        </row>
        <row r="583">
          <cell r="A583" t="str">
            <v/>
          </cell>
        </row>
        <row r="584">
          <cell r="A584" t="str">
            <v/>
          </cell>
        </row>
        <row r="585">
          <cell r="A585" t="str">
            <v/>
          </cell>
        </row>
        <row r="586">
          <cell r="A586" t="str">
            <v/>
          </cell>
        </row>
        <row r="587">
          <cell r="A587" t="str">
            <v/>
          </cell>
        </row>
        <row r="588">
          <cell r="A588" t="str">
            <v/>
          </cell>
        </row>
        <row r="589">
          <cell r="A589" t="str">
            <v/>
          </cell>
        </row>
        <row r="590">
          <cell r="A590" t="str">
            <v/>
          </cell>
        </row>
        <row r="591">
          <cell r="A591" t="str">
            <v/>
          </cell>
        </row>
        <row r="592">
          <cell r="A592" t="str">
            <v/>
          </cell>
        </row>
        <row r="593">
          <cell r="A593" t="str">
            <v/>
          </cell>
        </row>
        <row r="594">
          <cell r="A594" t="str">
            <v/>
          </cell>
        </row>
        <row r="595">
          <cell r="A595" t="str">
            <v/>
          </cell>
        </row>
        <row r="596">
          <cell r="A596" t="str">
            <v/>
          </cell>
        </row>
        <row r="597">
          <cell r="A597" t="str">
            <v/>
          </cell>
        </row>
        <row r="598">
          <cell r="A598" t="str">
            <v/>
          </cell>
        </row>
        <row r="599">
          <cell r="A599" t="str">
            <v/>
          </cell>
        </row>
        <row r="600">
          <cell r="A600" t="str">
            <v/>
          </cell>
        </row>
        <row r="601">
          <cell r="A601" t="str">
            <v/>
          </cell>
        </row>
        <row r="602">
          <cell r="A602" t="str">
            <v/>
          </cell>
        </row>
        <row r="603">
          <cell r="A603" t="str">
            <v/>
          </cell>
        </row>
        <row r="604">
          <cell r="A604" t="str">
            <v/>
          </cell>
        </row>
        <row r="605">
          <cell r="A605" t="str">
            <v/>
          </cell>
        </row>
        <row r="606">
          <cell r="A606" t="str">
            <v/>
          </cell>
        </row>
        <row r="607">
          <cell r="A607" t="str">
            <v/>
          </cell>
        </row>
        <row r="608">
          <cell r="A608" t="str">
            <v/>
          </cell>
        </row>
        <row r="609">
          <cell r="A609" t="str">
            <v/>
          </cell>
        </row>
        <row r="610">
          <cell r="A610" t="str">
            <v/>
          </cell>
        </row>
        <row r="611">
          <cell r="A611" t="str">
            <v/>
          </cell>
        </row>
        <row r="612">
          <cell r="A612" t="str">
            <v/>
          </cell>
        </row>
        <row r="613">
          <cell r="A613" t="str">
            <v/>
          </cell>
        </row>
        <row r="614">
          <cell r="A614" t="str">
            <v/>
          </cell>
        </row>
        <row r="615">
          <cell r="A615" t="str">
            <v/>
          </cell>
        </row>
        <row r="616">
          <cell r="A616" t="str">
            <v/>
          </cell>
        </row>
        <row r="617">
          <cell r="A617" t="str">
            <v/>
          </cell>
        </row>
        <row r="618">
          <cell r="A618" t="str">
            <v/>
          </cell>
        </row>
        <row r="619">
          <cell r="A619" t="str">
            <v/>
          </cell>
        </row>
        <row r="620">
          <cell r="A620" t="str">
            <v/>
          </cell>
        </row>
        <row r="621">
          <cell r="A621" t="str">
            <v/>
          </cell>
        </row>
        <row r="622">
          <cell r="A622" t="str">
            <v/>
          </cell>
        </row>
        <row r="623">
          <cell r="A623" t="str">
            <v/>
          </cell>
        </row>
        <row r="624">
          <cell r="A624" t="str">
            <v/>
          </cell>
        </row>
        <row r="625">
          <cell r="A625" t="str">
            <v/>
          </cell>
        </row>
        <row r="626">
          <cell r="A626" t="str">
            <v/>
          </cell>
        </row>
        <row r="627">
          <cell r="A627" t="str">
            <v/>
          </cell>
        </row>
        <row r="628">
          <cell r="A628" t="str">
            <v/>
          </cell>
        </row>
        <row r="629">
          <cell r="A629" t="str">
            <v/>
          </cell>
        </row>
        <row r="630">
          <cell r="A630" t="str">
            <v/>
          </cell>
        </row>
        <row r="631">
          <cell r="A631" t="str">
            <v/>
          </cell>
        </row>
        <row r="632">
          <cell r="A632" t="str">
            <v/>
          </cell>
        </row>
        <row r="633">
          <cell r="A633" t="str">
            <v/>
          </cell>
        </row>
        <row r="634">
          <cell r="A634" t="str">
            <v/>
          </cell>
        </row>
        <row r="635">
          <cell r="A635" t="str">
            <v/>
          </cell>
        </row>
        <row r="636">
          <cell r="A636" t="str">
            <v/>
          </cell>
        </row>
        <row r="637">
          <cell r="A637" t="str">
            <v/>
          </cell>
        </row>
        <row r="638">
          <cell r="A638" t="str">
            <v/>
          </cell>
        </row>
        <row r="639">
          <cell r="A639" t="str">
            <v/>
          </cell>
        </row>
        <row r="640">
          <cell r="A640" t="str">
            <v/>
          </cell>
        </row>
        <row r="641">
          <cell r="A641" t="str">
            <v/>
          </cell>
        </row>
        <row r="642">
          <cell r="A642" t="str">
            <v/>
          </cell>
        </row>
        <row r="643">
          <cell r="A643" t="str">
            <v/>
          </cell>
        </row>
        <row r="644">
          <cell r="A644" t="str">
            <v/>
          </cell>
        </row>
        <row r="645">
          <cell r="A645" t="str">
            <v/>
          </cell>
        </row>
        <row r="646">
          <cell r="A646" t="str">
            <v/>
          </cell>
        </row>
        <row r="647">
          <cell r="A647" t="str">
            <v/>
          </cell>
        </row>
        <row r="648">
          <cell r="A648" t="str">
            <v/>
          </cell>
        </row>
        <row r="649">
          <cell r="A649" t="str">
            <v/>
          </cell>
        </row>
        <row r="650">
          <cell r="A650" t="str">
            <v/>
          </cell>
        </row>
        <row r="651">
          <cell r="A651" t="str">
            <v/>
          </cell>
        </row>
        <row r="652">
          <cell r="A652" t="str">
            <v/>
          </cell>
        </row>
        <row r="653">
          <cell r="A653" t="str">
            <v/>
          </cell>
        </row>
        <row r="654">
          <cell r="A654" t="str">
            <v/>
          </cell>
        </row>
        <row r="655">
          <cell r="A655" t="str">
            <v/>
          </cell>
        </row>
        <row r="656">
          <cell r="A656" t="str">
            <v/>
          </cell>
        </row>
        <row r="657">
          <cell r="A657" t="str">
            <v/>
          </cell>
        </row>
        <row r="658">
          <cell r="A658" t="str">
            <v/>
          </cell>
        </row>
        <row r="659">
          <cell r="A659" t="str">
            <v/>
          </cell>
        </row>
        <row r="660">
          <cell r="A660" t="str">
            <v/>
          </cell>
        </row>
        <row r="661">
          <cell r="A661" t="str">
            <v/>
          </cell>
        </row>
        <row r="662">
          <cell r="A662" t="str">
            <v/>
          </cell>
        </row>
        <row r="663">
          <cell r="A663" t="str">
            <v/>
          </cell>
        </row>
        <row r="664">
          <cell r="A664" t="str">
            <v/>
          </cell>
        </row>
        <row r="665">
          <cell r="A665" t="str">
            <v/>
          </cell>
        </row>
        <row r="666">
          <cell r="A666" t="str">
            <v/>
          </cell>
        </row>
        <row r="667">
          <cell r="A667" t="str">
            <v/>
          </cell>
        </row>
        <row r="668">
          <cell r="A668" t="str">
            <v/>
          </cell>
        </row>
        <row r="669">
          <cell r="A669" t="str">
            <v/>
          </cell>
        </row>
        <row r="670">
          <cell r="A670" t="str">
            <v/>
          </cell>
        </row>
        <row r="671">
          <cell r="A671" t="str">
            <v/>
          </cell>
        </row>
        <row r="672">
          <cell r="A672" t="str">
            <v/>
          </cell>
        </row>
        <row r="673">
          <cell r="A673" t="str">
            <v/>
          </cell>
        </row>
        <row r="674">
          <cell r="A674" t="str">
            <v/>
          </cell>
        </row>
        <row r="675">
          <cell r="A675" t="str">
            <v/>
          </cell>
        </row>
        <row r="676">
          <cell r="A676" t="str">
            <v/>
          </cell>
        </row>
        <row r="677">
          <cell r="A677" t="str">
            <v/>
          </cell>
        </row>
        <row r="678">
          <cell r="A678" t="str">
            <v/>
          </cell>
        </row>
        <row r="679">
          <cell r="A679" t="str">
            <v/>
          </cell>
        </row>
        <row r="680">
          <cell r="A680" t="str">
            <v/>
          </cell>
        </row>
        <row r="681">
          <cell r="A681" t="str">
            <v/>
          </cell>
        </row>
        <row r="682">
          <cell r="A682" t="str">
            <v/>
          </cell>
        </row>
        <row r="683">
          <cell r="A683" t="str">
            <v/>
          </cell>
        </row>
        <row r="684">
          <cell r="A684" t="str">
            <v/>
          </cell>
        </row>
        <row r="685">
          <cell r="A685" t="str">
            <v/>
          </cell>
        </row>
        <row r="686">
          <cell r="A686" t="str">
            <v/>
          </cell>
        </row>
        <row r="687">
          <cell r="A687" t="str">
            <v/>
          </cell>
        </row>
        <row r="688">
          <cell r="A688" t="str">
            <v/>
          </cell>
        </row>
        <row r="689">
          <cell r="A689" t="str">
            <v/>
          </cell>
        </row>
        <row r="690">
          <cell r="A690" t="str">
            <v/>
          </cell>
        </row>
        <row r="691">
          <cell r="A691" t="str">
            <v/>
          </cell>
        </row>
        <row r="692">
          <cell r="A692" t="str">
            <v/>
          </cell>
        </row>
        <row r="693">
          <cell r="A693" t="str">
            <v/>
          </cell>
        </row>
        <row r="694">
          <cell r="A694" t="str">
            <v/>
          </cell>
        </row>
        <row r="695">
          <cell r="A695" t="str">
            <v/>
          </cell>
        </row>
        <row r="696">
          <cell r="A696" t="str">
            <v/>
          </cell>
        </row>
        <row r="697">
          <cell r="A697" t="str">
            <v/>
          </cell>
        </row>
        <row r="698">
          <cell r="A698" t="str">
            <v/>
          </cell>
        </row>
        <row r="699">
          <cell r="A699" t="str">
            <v/>
          </cell>
        </row>
        <row r="700">
          <cell r="A700" t="str">
            <v/>
          </cell>
        </row>
        <row r="701">
          <cell r="A701" t="str">
            <v/>
          </cell>
        </row>
        <row r="702">
          <cell r="A702" t="str">
            <v/>
          </cell>
        </row>
        <row r="703">
          <cell r="A703" t="str">
            <v/>
          </cell>
        </row>
        <row r="704">
          <cell r="A704" t="str">
            <v/>
          </cell>
        </row>
        <row r="705">
          <cell r="A705" t="str">
            <v/>
          </cell>
        </row>
        <row r="706">
          <cell r="A706" t="str">
            <v/>
          </cell>
        </row>
        <row r="707">
          <cell r="A707" t="str">
            <v/>
          </cell>
        </row>
        <row r="708">
          <cell r="A708" t="str">
            <v/>
          </cell>
        </row>
        <row r="709">
          <cell r="A709" t="str">
            <v/>
          </cell>
        </row>
        <row r="710">
          <cell r="A710" t="str">
            <v/>
          </cell>
        </row>
        <row r="711">
          <cell r="A711" t="str">
            <v/>
          </cell>
        </row>
        <row r="712">
          <cell r="A712" t="str">
            <v/>
          </cell>
        </row>
        <row r="713">
          <cell r="A713" t="str">
            <v/>
          </cell>
        </row>
        <row r="714">
          <cell r="A714" t="str">
            <v/>
          </cell>
        </row>
        <row r="715">
          <cell r="A715" t="str">
            <v/>
          </cell>
        </row>
        <row r="716">
          <cell r="A716" t="str">
            <v/>
          </cell>
        </row>
        <row r="717">
          <cell r="A717" t="str">
            <v/>
          </cell>
        </row>
        <row r="718">
          <cell r="A718" t="str">
            <v/>
          </cell>
        </row>
        <row r="719">
          <cell r="A719" t="str">
            <v/>
          </cell>
        </row>
        <row r="720">
          <cell r="A720" t="str">
            <v/>
          </cell>
        </row>
        <row r="721">
          <cell r="A721" t="str">
            <v/>
          </cell>
        </row>
        <row r="722">
          <cell r="A722" t="str">
            <v/>
          </cell>
        </row>
        <row r="723">
          <cell r="A723" t="str">
            <v/>
          </cell>
        </row>
        <row r="724">
          <cell r="A724" t="str">
            <v/>
          </cell>
        </row>
        <row r="725">
          <cell r="A725" t="str">
            <v/>
          </cell>
        </row>
        <row r="726">
          <cell r="A726" t="str">
            <v/>
          </cell>
        </row>
        <row r="727">
          <cell r="A727" t="str">
            <v/>
          </cell>
        </row>
        <row r="728">
          <cell r="A728" t="str">
            <v/>
          </cell>
        </row>
        <row r="729">
          <cell r="A729" t="str">
            <v/>
          </cell>
        </row>
        <row r="730">
          <cell r="A730" t="str">
            <v/>
          </cell>
        </row>
        <row r="731">
          <cell r="A731" t="str">
            <v/>
          </cell>
        </row>
        <row r="732">
          <cell r="A732" t="str">
            <v/>
          </cell>
        </row>
        <row r="733">
          <cell r="A733" t="str">
            <v/>
          </cell>
        </row>
        <row r="734">
          <cell r="A734" t="str">
            <v/>
          </cell>
        </row>
        <row r="735">
          <cell r="A735" t="str">
            <v/>
          </cell>
        </row>
        <row r="736">
          <cell r="A736" t="str">
            <v/>
          </cell>
        </row>
        <row r="737">
          <cell r="A737" t="str">
            <v/>
          </cell>
        </row>
        <row r="738">
          <cell r="A738" t="str">
            <v/>
          </cell>
        </row>
        <row r="739">
          <cell r="A739" t="str">
            <v/>
          </cell>
        </row>
        <row r="740">
          <cell r="A740" t="str">
            <v/>
          </cell>
        </row>
        <row r="741">
          <cell r="A741" t="str">
            <v/>
          </cell>
        </row>
        <row r="742">
          <cell r="A742" t="str">
            <v/>
          </cell>
        </row>
        <row r="743">
          <cell r="A743" t="str">
            <v/>
          </cell>
        </row>
        <row r="744">
          <cell r="A744" t="str">
            <v/>
          </cell>
        </row>
        <row r="745">
          <cell r="A745" t="str">
            <v/>
          </cell>
        </row>
        <row r="746">
          <cell r="A746" t="str">
            <v/>
          </cell>
        </row>
        <row r="747">
          <cell r="A747" t="str">
            <v/>
          </cell>
        </row>
        <row r="748">
          <cell r="A748" t="str">
            <v/>
          </cell>
        </row>
        <row r="749">
          <cell r="A749" t="str">
            <v/>
          </cell>
        </row>
        <row r="750">
          <cell r="A750" t="str">
            <v/>
          </cell>
        </row>
        <row r="751">
          <cell r="A751" t="str">
            <v/>
          </cell>
        </row>
        <row r="752">
          <cell r="A752" t="str">
            <v/>
          </cell>
        </row>
        <row r="753">
          <cell r="A753" t="str">
            <v/>
          </cell>
        </row>
        <row r="754">
          <cell r="A754" t="str">
            <v/>
          </cell>
        </row>
        <row r="755">
          <cell r="A755" t="str">
            <v/>
          </cell>
        </row>
        <row r="756">
          <cell r="A756" t="str">
            <v/>
          </cell>
        </row>
        <row r="757">
          <cell r="A757" t="str">
            <v/>
          </cell>
        </row>
        <row r="758">
          <cell r="A758" t="str">
            <v/>
          </cell>
        </row>
        <row r="759">
          <cell r="A759" t="str">
            <v/>
          </cell>
        </row>
        <row r="760">
          <cell r="A760" t="str">
            <v/>
          </cell>
        </row>
        <row r="761">
          <cell r="A761" t="str">
            <v/>
          </cell>
        </row>
        <row r="762">
          <cell r="A762" t="str">
            <v/>
          </cell>
        </row>
        <row r="763">
          <cell r="A763" t="str">
            <v/>
          </cell>
        </row>
        <row r="764">
          <cell r="A764" t="str">
            <v/>
          </cell>
        </row>
        <row r="765">
          <cell r="A765" t="str">
            <v/>
          </cell>
        </row>
        <row r="766">
          <cell r="A766" t="str">
            <v/>
          </cell>
        </row>
        <row r="767">
          <cell r="A767" t="str">
            <v/>
          </cell>
        </row>
        <row r="768">
          <cell r="A768" t="str">
            <v/>
          </cell>
        </row>
        <row r="769">
          <cell r="A769" t="str">
            <v/>
          </cell>
        </row>
        <row r="770">
          <cell r="A770" t="str">
            <v/>
          </cell>
        </row>
        <row r="771">
          <cell r="A771" t="str">
            <v/>
          </cell>
        </row>
        <row r="772">
          <cell r="A772" t="str">
            <v/>
          </cell>
        </row>
        <row r="773">
          <cell r="A773" t="str">
            <v/>
          </cell>
        </row>
        <row r="774">
          <cell r="A774" t="str">
            <v/>
          </cell>
        </row>
        <row r="775">
          <cell r="A775" t="str">
            <v/>
          </cell>
        </row>
        <row r="776">
          <cell r="A776" t="str">
            <v/>
          </cell>
        </row>
        <row r="777">
          <cell r="A777" t="str">
            <v/>
          </cell>
        </row>
        <row r="778">
          <cell r="A778" t="str">
            <v/>
          </cell>
        </row>
        <row r="779">
          <cell r="A779" t="str">
            <v/>
          </cell>
        </row>
        <row r="780">
          <cell r="A780" t="str">
            <v/>
          </cell>
        </row>
        <row r="781">
          <cell r="A781" t="str">
            <v/>
          </cell>
        </row>
        <row r="782">
          <cell r="A782" t="str">
            <v/>
          </cell>
        </row>
        <row r="783">
          <cell r="A783" t="str">
            <v/>
          </cell>
        </row>
        <row r="784">
          <cell r="A784" t="str">
            <v/>
          </cell>
        </row>
        <row r="785">
          <cell r="A785" t="str">
            <v/>
          </cell>
        </row>
        <row r="786">
          <cell r="A786" t="str">
            <v/>
          </cell>
        </row>
        <row r="787">
          <cell r="A787" t="str">
            <v/>
          </cell>
        </row>
        <row r="788">
          <cell r="A788" t="str">
            <v/>
          </cell>
        </row>
        <row r="789">
          <cell r="A789" t="str">
            <v/>
          </cell>
        </row>
        <row r="790">
          <cell r="A790" t="str">
            <v/>
          </cell>
        </row>
        <row r="791">
          <cell r="A791" t="str">
            <v/>
          </cell>
        </row>
        <row r="792">
          <cell r="A792" t="str">
            <v/>
          </cell>
        </row>
        <row r="793">
          <cell r="A793" t="str">
            <v/>
          </cell>
        </row>
        <row r="794">
          <cell r="A794" t="str">
            <v/>
          </cell>
        </row>
        <row r="795">
          <cell r="A795" t="str">
            <v/>
          </cell>
        </row>
        <row r="796">
          <cell r="A796" t="str">
            <v/>
          </cell>
        </row>
        <row r="797">
          <cell r="A797" t="str">
            <v/>
          </cell>
        </row>
        <row r="798">
          <cell r="A798" t="str">
            <v/>
          </cell>
        </row>
        <row r="799">
          <cell r="A799" t="str">
            <v/>
          </cell>
        </row>
        <row r="800">
          <cell r="A800" t="str">
            <v/>
          </cell>
        </row>
        <row r="801">
          <cell r="A801" t="str">
            <v/>
          </cell>
        </row>
        <row r="802">
          <cell r="A802" t="str">
            <v/>
          </cell>
        </row>
        <row r="803">
          <cell r="A803" t="str">
            <v/>
          </cell>
        </row>
        <row r="804">
          <cell r="A804" t="str">
            <v/>
          </cell>
        </row>
        <row r="805">
          <cell r="A805" t="str">
            <v/>
          </cell>
        </row>
        <row r="806">
          <cell r="A806" t="str">
            <v/>
          </cell>
        </row>
        <row r="807">
          <cell r="A807" t="str">
            <v/>
          </cell>
        </row>
        <row r="808">
          <cell r="A808" t="str">
            <v/>
          </cell>
        </row>
        <row r="809">
          <cell r="A809" t="str">
            <v/>
          </cell>
        </row>
        <row r="810">
          <cell r="A810" t="str">
            <v/>
          </cell>
        </row>
        <row r="811">
          <cell r="A811" t="str">
            <v/>
          </cell>
        </row>
        <row r="812">
          <cell r="A812" t="str">
            <v/>
          </cell>
        </row>
        <row r="813">
          <cell r="A813" t="str">
            <v/>
          </cell>
        </row>
        <row r="814">
          <cell r="A814" t="str">
            <v/>
          </cell>
        </row>
        <row r="815">
          <cell r="A815" t="str">
            <v/>
          </cell>
        </row>
        <row r="816">
          <cell r="A816" t="str">
            <v/>
          </cell>
        </row>
        <row r="817">
          <cell r="A817" t="str">
            <v/>
          </cell>
        </row>
        <row r="818">
          <cell r="A818" t="str">
            <v/>
          </cell>
        </row>
        <row r="819">
          <cell r="A819" t="str">
            <v/>
          </cell>
        </row>
        <row r="820">
          <cell r="A820" t="str">
            <v/>
          </cell>
        </row>
        <row r="821">
          <cell r="A821" t="str">
            <v/>
          </cell>
        </row>
        <row r="822">
          <cell r="A822" t="str">
            <v/>
          </cell>
        </row>
        <row r="823">
          <cell r="A823" t="str">
            <v/>
          </cell>
        </row>
        <row r="824">
          <cell r="A824" t="str">
            <v/>
          </cell>
        </row>
        <row r="825">
          <cell r="A825" t="str">
            <v/>
          </cell>
        </row>
        <row r="826">
          <cell r="A826" t="str">
            <v/>
          </cell>
        </row>
        <row r="827">
          <cell r="A827" t="str">
            <v/>
          </cell>
        </row>
        <row r="828">
          <cell r="A828" t="str">
            <v/>
          </cell>
        </row>
        <row r="829">
          <cell r="A829" t="str">
            <v/>
          </cell>
        </row>
        <row r="830">
          <cell r="A830" t="str">
            <v/>
          </cell>
        </row>
        <row r="831">
          <cell r="A831" t="str">
            <v/>
          </cell>
        </row>
        <row r="832">
          <cell r="A832" t="str">
            <v/>
          </cell>
        </row>
        <row r="833">
          <cell r="A833" t="str">
            <v/>
          </cell>
        </row>
        <row r="834">
          <cell r="A834" t="str">
            <v/>
          </cell>
        </row>
        <row r="835">
          <cell r="A835" t="str">
            <v/>
          </cell>
        </row>
        <row r="836">
          <cell r="A836" t="str">
            <v/>
          </cell>
        </row>
        <row r="837">
          <cell r="A837" t="str">
            <v/>
          </cell>
        </row>
        <row r="838">
          <cell r="A838" t="str">
            <v/>
          </cell>
        </row>
        <row r="839">
          <cell r="A839" t="str">
            <v/>
          </cell>
        </row>
        <row r="840">
          <cell r="A840" t="str">
            <v/>
          </cell>
        </row>
        <row r="841">
          <cell r="A841" t="str">
            <v/>
          </cell>
        </row>
        <row r="842">
          <cell r="A842" t="str">
            <v/>
          </cell>
        </row>
        <row r="843">
          <cell r="A843" t="str">
            <v/>
          </cell>
        </row>
        <row r="844">
          <cell r="A844" t="str">
            <v/>
          </cell>
        </row>
        <row r="845">
          <cell r="A845" t="str">
            <v/>
          </cell>
        </row>
        <row r="846">
          <cell r="A846" t="str">
            <v/>
          </cell>
        </row>
        <row r="847">
          <cell r="A847" t="str">
            <v/>
          </cell>
        </row>
        <row r="848">
          <cell r="A848" t="str">
            <v/>
          </cell>
        </row>
        <row r="849">
          <cell r="A849" t="str">
            <v/>
          </cell>
        </row>
        <row r="850">
          <cell r="A850" t="str">
            <v/>
          </cell>
        </row>
        <row r="851">
          <cell r="A851" t="str">
            <v/>
          </cell>
        </row>
        <row r="852">
          <cell r="A852" t="str">
            <v/>
          </cell>
        </row>
        <row r="853">
          <cell r="A853" t="str">
            <v/>
          </cell>
        </row>
        <row r="854">
          <cell r="A854" t="str">
            <v/>
          </cell>
        </row>
        <row r="855">
          <cell r="A855" t="str">
            <v/>
          </cell>
        </row>
        <row r="856">
          <cell r="A856" t="str">
            <v/>
          </cell>
        </row>
        <row r="857">
          <cell r="A857" t="str">
            <v/>
          </cell>
        </row>
        <row r="858">
          <cell r="A858" t="str">
            <v/>
          </cell>
        </row>
        <row r="859">
          <cell r="A859" t="str">
            <v/>
          </cell>
        </row>
        <row r="860">
          <cell r="A860" t="str">
            <v/>
          </cell>
        </row>
        <row r="861">
          <cell r="A861" t="str">
            <v/>
          </cell>
        </row>
        <row r="862">
          <cell r="A862" t="str">
            <v/>
          </cell>
        </row>
        <row r="863">
          <cell r="A863" t="str">
            <v/>
          </cell>
        </row>
        <row r="864">
          <cell r="A864" t="str">
            <v/>
          </cell>
        </row>
        <row r="865">
          <cell r="A865" t="str">
            <v/>
          </cell>
        </row>
        <row r="866">
          <cell r="A866" t="str">
            <v/>
          </cell>
        </row>
        <row r="867">
          <cell r="A867" t="str">
            <v/>
          </cell>
        </row>
        <row r="868">
          <cell r="A868" t="str">
            <v/>
          </cell>
        </row>
        <row r="869">
          <cell r="A869" t="str">
            <v/>
          </cell>
        </row>
        <row r="870">
          <cell r="A870" t="str">
            <v/>
          </cell>
        </row>
        <row r="871">
          <cell r="A871" t="str">
            <v/>
          </cell>
        </row>
        <row r="872">
          <cell r="A872" t="str">
            <v/>
          </cell>
        </row>
        <row r="873">
          <cell r="A873" t="str">
            <v/>
          </cell>
        </row>
        <row r="874">
          <cell r="A874" t="str">
            <v/>
          </cell>
        </row>
        <row r="875">
          <cell r="A875" t="str">
            <v/>
          </cell>
        </row>
        <row r="876">
          <cell r="A876" t="str">
            <v/>
          </cell>
        </row>
        <row r="877">
          <cell r="A877" t="str">
            <v/>
          </cell>
        </row>
        <row r="878">
          <cell r="A878" t="str">
            <v/>
          </cell>
        </row>
        <row r="879">
          <cell r="A879" t="str">
            <v/>
          </cell>
        </row>
        <row r="880">
          <cell r="A880" t="str">
            <v/>
          </cell>
        </row>
        <row r="881">
          <cell r="A881" t="str">
            <v/>
          </cell>
        </row>
        <row r="882">
          <cell r="A882" t="str">
            <v/>
          </cell>
        </row>
        <row r="883">
          <cell r="A883" t="str">
            <v/>
          </cell>
        </row>
        <row r="884">
          <cell r="A884" t="str">
            <v/>
          </cell>
        </row>
        <row r="885">
          <cell r="A885" t="str">
            <v/>
          </cell>
        </row>
        <row r="886">
          <cell r="A886" t="str">
            <v/>
          </cell>
        </row>
        <row r="887">
          <cell r="A887" t="str">
            <v/>
          </cell>
        </row>
        <row r="888">
          <cell r="A888" t="str">
            <v/>
          </cell>
        </row>
        <row r="889">
          <cell r="A889" t="str">
            <v/>
          </cell>
        </row>
        <row r="890">
          <cell r="A890" t="str">
            <v/>
          </cell>
        </row>
        <row r="891">
          <cell r="A891" t="str">
            <v/>
          </cell>
        </row>
        <row r="892">
          <cell r="A892" t="str">
            <v/>
          </cell>
        </row>
        <row r="893">
          <cell r="A893" t="str">
            <v/>
          </cell>
        </row>
        <row r="894">
          <cell r="A894" t="str">
            <v/>
          </cell>
        </row>
        <row r="895">
          <cell r="A895" t="str">
            <v/>
          </cell>
        </row>
        <row r="896">
          <cell r="A896" t="str">
            <v/>
          </cell>
        </row>
        <row r="897">
          <cell r="A897" t="str">
            <v/>
          </cell>
        </row>
        <row r="898">
          <cell r="A898" t="str">
            <v/>
          </cell>
        </row>
        <row r="899">
          <cell r="A899" t="str">
            <v/>
          </cell>
        </row>
        <row r="900">
          <cell r="A900" t="str">
            <v/>
          </cell>
        </row>
        <row r="901">
          <cell r="A901" t="str">
            <v/>
          </cell>
        </row>
        <row r="902">
          <cell r="A902" t="str">
            <v/>
          </cell>
        </row>
        <row r="903">
          <cell r="A903" t="str">
            <v/>
          </cell>
        </row>
        <row r="904">
          <cell r="A904" t="str">
            <v/>
          </cell>
        </row>
        <row r="905">
          <cell r="A905" t="str">
            <v/>
          </cell>
        </row>
        <row r="906">
          <cell r="A906" t="str">
            <v/>
          </cell>
        </row>
        <row r="907">
          <cell r="A907" t="str">
            <v/>
          </cell>
        </row>
        <row r="908">
          <cell r="A908" t="str">
            <v/>
          </cell>
        </row>
        <row r="909">
          <cell r="A909" t="str">
            <v/>
          </cell>
        </row>
        <row r="910">
          <cell r="A910" t="str">
            <v/>
          </cell>
        </row>
        <row r="911">
          <cell r="A911" t="str">
            <v/>
          </cell>
        </row>
        <row r="912">
          <cell r="A912" t="str">
            <v/>
          </cell>
        </row>
        <row r="913">
          <cell r="A913" t="str">
            <v/>
          </cell>
        </row>
        <row r="914">
          <cell r="A914" t="str">
            <v/>
          </cell>
        </row>
        <row r="915">
          <cell r="A915" t="str">
            <v/>
          </cell>
        </row>
        <row r="916">
          <cell r="A916" t="str">
            <v/>
          </cell>
        </row>
        <row r="917">
          <cell r="A917" t="str">
            <v/>
          </cell>
        </row>
        <row r="918">
          <cell r="A918" t="str">
            <v/>
          </cell>
        </row>
        <row r="919">
          <cell r="A919" t="str">
            <v/>
          </cell>
        </row>
        <row r="920">
          <cell r="A920" t="str">
            <v/>
          </cell>
        </row>
        <row r="921">
          <cell r="A921" t="str">
            <v/>
          </cell>
        </row>
        <row r="922">
          <cell r="A922" t="str">
            <v/>
          </cell>
        </row>
        <row r="923">
          <cell r="A923" t="str">
            <v/>
          </cell>
        </row>
        <row r="924">
          <cell r="A924" t="str">
            <v/>
          </cell>
        </row>
        <row r="925">
          <cell r="A925" t="str">
            <v/>
          </cell>
        </row>
        <row r="926">
          <cell r="A926" t="str">
            <v/>
          </cell>
        </row>
        <row r="927">
          <cell r="A927" t="str">
            <v/>
          </cell>
        </row>
        <row r="928">
          <cell r="A928" t="str">
            <v/>
          </cell>
        </row>
        <row r="929">
          <cell r="A929" t="str">
            <v/>
          </cell>
        </row>
        <row r="930">
          <cell r="A930" t="str">
            <v/>
          </cell>
        </row>
        <row r="931">
          <cell r="A931" t="str">
            <v/>
          </cell>
        </row>
        <row r="932">
          <cell r="A932" t="str">
            <v/>
          </cell>
        </row>
        <row r="933">
          <cell r="A933" t="str">
            <v/>
          </cell>
        </row>
        <row r="934">
          <cell r="A934" t="str">
            <v/>
          </cell>
        </row>
        <row r="935">
          <cell r="A935" t="str">
            <v/>
          </cell>
        </row>
        <row r="936">
          <cell r="A936" t="str">
            <v/>
          </cell>
        </row>
        <row r="937">
          <cell r="A937" t="str">
            <v/>
          </cell>
        </row>
        <row r="938">
          <cell r="A938" t="str">
            <v/>
          </cell>
        </row>
        <row r="939">
          <cell r="A939" t="str">
            <v/>
          </cell>
        </row>
        <row r="940">
          <cell r="A940" t="str">
            <v/>
          </cell>
        </row>
        <row r="941">
          <cell r="A941" t="str">
            <v/>
          </cell>
        </row>
        <row r="942">
          <cell r="A942" t="str">
            <v/>
          </cell>
        </row>
        <row r="943">
          <cell r="A943" t="str">
            <v/>
          </cell>
        </row>
        <row r="944">
          <cell r="A944" t="str">
            <v/>
          </cell>
        </row>
        <row r="945">
          <cell r="A945" t="str">
            <v/>
          </cell>
        </row>
        <row r="946">
          <cell r="A946" t="str">
            <v/>
          </cell>
        </row>
        <row r="947">
          <cell r="A947" t="str">
            <v/>
          </cell>
        </row>
        <row r="948">
          <cell r="A948" t="str">
            <v/>
          </cell>
        </row>
        <row r="949">
          <cell r="A949" t="str">
            <v/>
          </cell>
        </row>
        <row r="950">
          <cell r="A950" t="str">
            <v/>
          </cell>
        </row>
        <row r="951">
          <cell r="A951" t="str">
            <v/>
          </cell>
        </row>
        <row r="952">
          <cell r="A952" t="str">
            <v/>
          </cell>
        </row>
        <row r="953">
          <cell r="A953" t="str">
            <v/>
          </cell>
        </row>
        <row r="954">
          <cell r="A954" t="str">
            <v/>
          </cell>
        </row>
        <row r="955">
          <cell r="A955" t="str">
            <v/>
          </cell>
        </row>
        <row r="956">
          <cell r="A956" t="str">
            <v/>
          </cell>
        </row>
        <row r="957">
          <cell r="A957" t="str">
            <v/>
          </cell>
        </row>
        <row r="958">
          <cell r="A958" t="str">
            <v/>
          </cell>
        </row>
        <row r="959">
          <cell r="A959" t="str">
            <v/>
          </cell>
        </row>
        <row r="960">
          <cell r="A960" t="str">
            <v/>
          </cell>
        </row>
        <row r="961">
          <cell r="A961" t="str">
            <v/>
          </cell>
        </row>
        <row r="962">
          <cell r="A962" t="str">
            <v/>
          </cell>
        </row>
        <row r="963">
          <cell r="A963" t="str">
            <v/>
          </cell>
        </row>
        <row r="964">
          <cell r="A964" t="str">
            <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982">
          <cell r="A982" t="str">
            <v/>
          </cell>
        </row>
        <row r="983">
          <cell r="A983" t="str">
            <v/>
          </cell>
        </row>
        <row r="984">
          <cell r="A984" t="str">
            <v/>
          </cell>
        </row>
        <row r="985">
          <cell r="A985" t="str">
            <v/>
          </cell>
        </row>
        <row r="986">
          <cell r="A986" t="str">
            <v/>
          </cell>
        </row>
        <row r="987">
          <cell r="A987" t="str">
            <v/>
          </cell>
        </row>
        <row r="988">
          <cell r="A988" t="str">
            <v/>
          </cell>
        </row>
        <row r="989">
          <cell r="A989" t="str">
            <v/>
          </cell>
        </row>
        <row r="990">
          <cell r="A990" t="str">
            <v/>
          </cell>
        </row>
        <row r="991">
          <cell r="A991" t="str">
            <v/>
          </cell>
        </row>
      </sheetData>
      <sheetData sheetId="1"/>
      <sheetData sheetId="2">
        <row r="17">
          <cell r="M17">
            <v>10</v>
          </cell>
          <cell r="O17">
            <v>13080</v>
          </cell>
          <cell r="P17">
            <v>9000</v>
          </cell>
          <cell r="Q17">
            <v>2410</v>
          </cell>
          <cell r="R17">
            <v>5910.6460312272866</v>
          </cell>
          <cell r="S17">
            <v>30400.646031227287</v>
          </cell>
        </row>
        <row r="18">
          <cell r="M18">
            <v>15</v>
          </cell>
          <cell r="O18">
            <v>19620</v>
          </cell>
          <cell r="P18">
            <v>13500</v>
          </cell>
          <cell r="Q18">
            <v>3610</v>
          </cell>
          <cell r="R18">
            <v>15583.195268526877</v>
          </cell>
          <cell r="S18">
            <v>52313.195268526877</v>
          </cell>
        </row>
        <row r="19">
          <cell r="M19">
            <v>20</v>
          </cell>
          <cell r="O19">
            <v>26160</v>
          </cell>
          <cell r="P19">
            <v>18000</v>
          </cell>
          <cell r="Q19">
            <v>4810</v>
          </cell>
          <cell r="R19">
            <v>31459.021726106293</v>
          </cell>
          <cell r="S19">
            <v>80429.021726106293</v>
          </cell>
        </row>
        <row r="20">
          <cell r="M20">
            <v>35</v>
          </cell>
          <cell r="O20">
            <v>45780</v>
          </cell>
          <cell r="P20">
            <v>31500</v>
          </cell>
          <cell r="Q20">
            <v>8650</v>
          </cell>
          <cell r="R20">
            <v>136494.60381423397</v>
          </cell>
          <cell r="S20">
            <v>222424.60381423397</v>
          </cell>
        </row>
        <row r="21">
          <cell r="M21" t="e">
            <v>#NUM!</v>
          </cell>
        </row>
        <row r="24">
          <cell r="B24">
            <v>1</v>
          </cell>
          <cell r="C24" t="str">
            <v>1 rok</v>
          </cell>
        </row>
        <row r="25">
          <cell r="B25">
            <v>13</v>
          </cell>
          <cell r="C25" t="str">
            <v>2 rok</v>
          </cell>
        </row>
        <row r="26">
          <cell r="B26">
            <v>25</v>
          </cell>
          <cell r="C26" t="str">
            <v>3 rok</v>
          </cell>
        </row>
        <row r="27">
          <cell r="B27">
            <v>37</v>
          </cell>
          <cell r="C27" t="str">
            <v>4 rok</v>
          </cell>
        </row>
        <row r="28">
          <cell r="B28">
            <v>49</v>
          </cell>
          <cell r="C28" t="str">
            <v>5 rok</v>
          </cell>
        </row>
        <row r="29">
          <cell r="B29">
            <v>61</v>
          </cell>
          <cell r="C29" t="str">
            <v>6 rok</v>
          </cell>
        </row>
        <row r="30">
          <cell r="B30">
            <v>73</v>
          </cell>
          <cell r="C30" t="str">
            <v>7 rok</v>
          </cell>
        </row>
        <row r="31">
          <cell r="B31">
            <v>85</v>
          </cell>
          <cell r="C31" t="str">
            <v>8 rok</v>
          </cell>
        </row>
        <row r="32">
          <cell r="B32">
            <v>97</v>
          </cell>
          <cell r="C32" t="str">
            <v>9 rok</v>
          </cell>
          <cell r="M32">
            <v>10</v>
          </cell>
          <cell r="O32">
            <v>13080</v>
          </cell>
          <cell r="P32">
            <v>22938.401495061826</v>
          </cell>
          <cell r="Q32">
            <v>16773.664730263295</v>
          </cell>
          <cell r="R32">
            <v>16194.834433639069</v>
          </cell>
          <cell r="S32">
            <v>16146.926227408194</v>
          </cell>
        </row>
        <row r="33">
          <cell r="B33">
            <v>109</v>
          </cell>
          <cell r="C33" t="str">
            <v>10 rok</v>
          </cell>
          <cell r="M33">
            <v>15</v>
          </cell>
          <cell r="O33">
            <v>19620</v>
          </cell>
          <cell r="P33">
            <v>38861.646985207102</v>
          </cell>
          <cell r="Q33">
            <v>28781.514826969447</v>
          </cell>
          <cell r="R33">
            <v>27326.331142965486</v>
          </cell>
          <cell r="S33">
            <v>27024.696008968247</v>
          </cell>
        </row>
        <row r="34">
          <cell r="B34">
            <v>121</v>
          </cell>
          <cell r="C34" t="str">
            <v>11 rok</v>
          </cell>
          <cell r="M34">
            <v>35</v>
          </cell>
          <cell r="O34">
            <v>45780</v>
          </cell>
          <cell r="P34">
            <v>222424.60381423397</v>
          </cell>
          <cell r="Q34">
            <v>123191.39121568568</v>
          </cell>
          <cell r="R34">
            <v>123831.92445964688</v>
          </cell>
          <cell r="S34">
            <v>101005.78691954528</v>
          </cell>
        </row>
        <row r="35">
          <cell r="B35">
            <v>133</v>
          </cell>
          <cell r="C35" t="str">
            <v>12 rok</v>
          </cell>
          <cell r="M35" t="e">
            <v>#NUM!</v>
          </cell>
        </row>
        <row r="36">
          <cell r="B36">
            <v>145</v>
          </cell>
          <cell r="C36" t="str">
            <v>13 rok</v>
          </cell>
          <cell r="M36" t="e">
            <v>#NUM!</v>
          </cell>
        </row>
        <row r="37">
          <cell r="B37">
            <v>157</v>
          </cell>
          <cell r="C37" t="str">
            <v>14 rok</v>
          </cell>
        </row>
        <row r="38">
          <cell r="B38">
            <v>169</v>
          </cell>
          <cell r="C38" t="str">
            <v>15 rok</v>
          </cell>
        </row>
        <row r="39">
          <cell r="B39">
            <v>181</v>
          </cell>
          <cell r="C39" t="str">
            <v>16 rok</v>
          </cell>
        </row>
        <row r="40">
          <cell r="B40">
            <v>193</v>
          </cell>
          <cell r="C40" t="str">
            <v>17 rok</v>
          </cell>
        </row>
        <row r="41">
          <cell r="B41">
            <v>205</v>
          </cell>
          <cell r="C41" t="str">
            <v>18 rok</v>
          </cell>
        </row>
        <row r="42">
          <cell r="B42">
            <v>217</v>
          </cell>
          <cell r="C42" t="str">
            <v>19 rok</v>
          </cell>
          <cell r="N42" t="str">
            <v>Suma wpłat</v>
          </cell>
          <cell r="O42" t="str">
            <v>PPK</v>
          </cell>
          <cell r="P42" t="str">
            <v xml:space="preserve">IKZE </v>
          </cell>
          <cell r="Q42" t="str">
            <v xml:space="preserve">IKE </v>
          </cell>
          <cell r="R42" t="str">
            <v>Inwestycja bez IKZE/IKE</v>
          </cell>
        </row>
        <row r="43">
          <cell r="B43">
            <v>229</v>
          </cell>
          <cell r="C43" t="str">
            <v>20 rok</v>
          </cell>
          <cell r="N43">
            <v>1308</v>
          </cell>
          <cell r="O43">
            <v>1872.610412905769</v>
          </cell>
          <cell r="P43">
            <v>1335.6162507731469</v>
          </cell>
          <cell r="Q43">
            <v>1332.6013301715902</v>
          </cell>
          <cell r="R43">
            <v>1337.0523557103511</v>
          </cell>
        </row>
        <row r="44">
          <cell r="B44">
            <v>241</v>
          </cell>
          <cell r="C44" t="str">
            <v>21 rok</v>
          </cell>
          <cell r="N44">
            <v>2616</v>
          </cell>
          <cell r="O44">
            <v>3826.6681168677005</v>
          </cell>
          <cell r="P44">
            <v>2735.4624894763683</v>
          </cell>
          <cell r="Q44">
            <v>2720.6663186529117</v>
          </cell>
          <cell r="R44">
            <v>2729.2718972277612</v>
          </cell>
        </row>
        <row r="45">
          <cell r="B45">
            <v>253</v>
          </cell>
          <cell r="C45" t="str">
            <v>22 rok</v>
          </cell>
          <cell r="N45">
            <v>3924</v>
          </cell>
          <cell r="O45">
            <v>5866.336557480985</v>
          </cell>
          <cell r="P45">
            <v>4205.3252221342464</v>
          </cell>
          <cell r="Q45">
            <v>4167.0325914665555</v>
          </cell>
          <cell r="R45">
            <v>4178.9348393742403</v>
          </cell>
        </row>
        <row r="46">
          <cell r="B46">
            <v>265</v>
          </cell>
          <cell r="C46" t="str">
            <v>23 rok</v>
          </cell>
          <cell r="N46">
            <v>5232</v>
          </cell>
          <cell r="O46">
            <v>7995.9920085269914</v>
          </cell>
          <cell r="P46">
            <v>5748.7205142266421</v>
          </cell>
          <cell r="Q46">
            <v>5674.6829529679089</v>
          </cell>
          <cell r="R46">
            <v>5688.4113142858696</v>
          </cell>
        </row>
        <row r="47">
          <cell r="B47">
            <v>277</v>
          </cell>
          <cell r="C47" t="str">
            <v>24 rok</v>
          </cell>
          <cell r="N47">
            <v>6540</v>
          </cell>
          <cell r="O47">
            <v>10220.234451384502</v>
          </cell>
          <cell r="P47">
            <v>7369.3415920468688</v>
          </cell>
          <cell r="Q47">
            <v>7246.7528134441854</v>
          </cell>
          <cell r="R47">
            <v>7260.1692464696762</v>
          </cell>
        </row>
        <row r="48">
          <cell r="B48">
            <v>289</v>
          </cell>
          <cell r="C48" t="str">
            <v>25 rok</v>
          </cell>
          <cell r="N48">
            <v>7848</v>
          </cell>
          <cell r="O48">
            <v>12543.89901057777</v>
          </cell>
          <cell r="P48">
            <v>9071.0677940365458</v>
          </cell>
          <cell r="Q48">
            <v>8886.5379967235313</v>
          </cell>
          <cell r="R48">
            <v>8896.7783877465172</v>
          </cell>
        </row>
        <row r="49">
          <cell r="B49">
            <v>301</v>
          </cell>
          <cell r="C49" t="str">
            <v>26 rok</v>
          </cell>
          <cell r="N49">
            <v>9156</v>
          </cell>
          <cell r="O49">
            <v>14972.067973890171</v>
          </cell>
          <cell r="P49">
            <v>10857.973975443943</v>
          </cell>
          <cell r="Q49">
            <v>10597.502947236226</v>
          </cell>
          <cell r="R49">
            <v>10600.914518676935</v>
          </cell>
        </row>
        <row r="50">
          <cell r="B50">
            <v>313</v>
          </cell>
          <cell r="C50" t="str">
            <v>27 rok</v>
          </cell>
          <cell r="N50">
            <v>10464</v>
          </cell>
          <cell r="O50">
            <v>17510.083426925354</v>
          </cell>
          <cell r="P50">
            <v>12734.340389307081</v>
          </cell>
          <cell r="Q50">
            <v>12383.289356964704</v>
          </cell>
          <cell r="R50">
            <v>12375.363823339148</v>
          </cell>
        </row>
        <row r="51">
          <cell r="B51">
            <v>325</v>
          </cell>
          <cell r="C51" t="str">
            <v>28 rok</v>
          </cell>
          <cell r="N51">
            <v>11772</v>
          </cell>
          <cell r="O51">
            <v>20163.560533525524</v>
          </cell>
          <cell r="P51">
            <v>14704.663067931804</v>
          </cell>
          <cell r="Q51">
            <v>14247.72523376473</v>
          </cell>
          <cell r="R51">
            <v>14223.027444611649</v>
          </cell>
        </row>
        <row r="52">
          <cell r="B52">
            <v>337</v>
          </cell>
          <cell r="C52" t="str">
            <v>29 rok</v>
          </cell>
          <cell r="N52">
            <v>13080</v>
          </cell>
          <cell r="O52">
            <v>22938.401495061826</v>
          </cell>
          <cell r="P52">
            <v>16773.664730263295</v>
          </cell>
          <cell r="Q52">
            <v>16194.834433639069</v>
          </cell>
          <cell r="R52">
            <v>16146.926227408194</v>
          </cell>
        </row>
        <row r="53">
          <cell r="B53">
            <v>349</v>
          </cell>
          <cell r="C53" t="str">
            <v>30 rok</v>
          </cell>
          <cell r="N53">
            <v>14388</v>
          </cell>
          <cell r="O53">
            <v>25840.810223299759</v>
          </cell>
          <cell r="P53">
            <v>18946.306241840517</v>
          </cell>
          <cell r="Q53">
            <v>18228.846680700401</v>
          </cell>
          <cell r="R53">
            <v>18150.205657620092</v>
          </cell>
        </row>
        <row r="54">
          <cell r="B54">
            <v>361</v>
          </cell>
          <cell r="C54" t="str">
            <v>31 rok</v>
          </cell>
          <cell r="N54">
            <v>15696</v>
          </cell>
          <cell r="O54">
            <v>28877.307763316127</v>
          </cell>
          <cell r="P54">
            <v>21227.798655379378</v>
          </cell>
          <cell r="Q54">
            <v>20354.208099774507</v>
          </cell>
          <cell r="R54">
            <v>20236.141004840752</v>
          </cell>
        </row>
        <row r="55">
          <cell r="B55">
            <v>373</v>
          </cell>
          <cell r="C55" t="str">
            <v>32 rok</v>
          </cell>
          <cell r="N55">
            <v>17004</v>
          </cell>
          <cell r="O55">
            <v>32054.748504809155</v>
          </cell>
          <cell r="P55">
            <v>23623.615861456372</v>
          </cell>
          <cell r="Q55">
            <v>22575.592287871488</v>
          </cell>
          <cell r="R55">
            <v>22408.14267728059</v>
          </cell>
        </row>
        <row r="56">
          <cell r="B56">
            <v>385</v>
          </cell>
          <cell r="C56" t="str">
            <v>33 rok</v>
          </cell>
          <cell r="N56">
            <v>18312</v>
          </cell>
          <cell r="O56">
            <v>35380.337222102855</v>
          </cell>
          <cell r="P56">
            <v>26139.507880262183</v>
          </cell>
          <cell r="Q56">
            <v>24897.911952094415</v>
          </cell>
          <cell r="R56">
            <v>24669.761797627372</v>
          </cell>
        </row>
        <row r="57">
          <cell r="B57">
            <v>397</v>
          </cell>
          <cell r="C57" t="str">
            <v>34 rok</v>
          </cell>
          <cell r="N57">
            <v>19620</v>
          </cell>
          <cell r="O57">
            <v>38861.646985207102</v>
          </cell>
          <cell r="P57">
            <v>28781.514826969447</v>
          </cell>
          <cell r="Q57">
            <v>27326.331142965486</v>
          </cell>
          <cell r="R57">
            <v>27024.696008968247</v>
          </cell>
        </row>
        <row r="58">
          <cell r="B58">
            <v>409</v>
          </cell>
          <cell r="C58" t="str">
            <v>35 rok</v>
          </cell>
          <cell r="N58">
            <v>20928</v>
          </cell>
          <cell r="O58">
            <v>42506.637986460424</v>
          </cell>
          <cell r="P58">
            <v>31555.981584913236</v>
          </cell>
          <cell r="Q58">
            <v>29866.278113632376</v>
          </cell>
          <cell r="R58">
            <v>29476.795520265841</v>
          </cell>
        </row>
        <row r="59">
          <cell r="B59">
            <v>421</v>
          </cell>
          <cell r="C59" t="str">
            <v>36 rok</v>
          </cell>
          <cell r="N59">
            <v>22236</v>
          </cell>
          <cell r="O59">
            <v>46323.677329558341</v>
          </cell>
          <cell r="P59">
            <v>34469.573222521532</v>
          </cell>
          <cell r="Q59">
            <v>32523.458836975951</v>
          </cell>
          <cell r="R59">
            <v>32030.069401272609</v>
          </cell>
        </row>
        <row r="60">
          <cell r="B60">
            <v>433</v>
          </cell>
          <cell r="C60" t="str">
            <v>37 rok</v>
          </cell>
          <cell r="N60">
            <v>23544</v>
          </cell>
          <cell r="O60">
            <v>50321.559830162943</v>
          </cell>
          <cell r="P60">
            <v>37529.291191760531</v>
          </cell>
          <cell r="Q60">
            <v>35303.871214278966</v>
          </cell>
          <cell r="R60">
            <v>34688.69213717516</v>
          </cell>
        </row>
        <row r="61">
          <cell r="B61">
            <v>445</v>
          </cell>
          <cell r="C61" t="str">
            <v>38 rok</v>
          </cell>
          <cell r="N61">
            <v>24852</v>
          </cell>
          <cell r="O61">
            <v>54509.529879803726</v>
          </cell>
          <cell r="P61">
            <v>40742.490347779232</v>
          </cell>
          <cell r="Q61">
            <v>38213.820010837095</v>
          </cell>
          <cell r="R61">
            <v>37457.01045368531</v>
          </cell>
        </row>
        <row r="62">
          <cell r="B62">
            <v>457</v>
          </cell>
          <cell r="C62" t="str">
            <v>39 rok</v>
          </cell>
          <cell r="N62">
            <v>26160</v>
          </cell>
          <cell r="O62">
            <v>58897.304427423645</v>
          </cell>
          <cell r="P62">
            <v>44116.896831456528</v>
          </cell>
          <cell r="Q62">
            <v>41259.932555704239</v>
          </cell>
          <cell r="R62">
            <v>40339.550423736378</v>
          </cell>
        </row>
        <row r="63">
          <cell r="B63">
            <v>469</v>
          </cell>
          <cell r="C63" t="str">
            <v>40 rok</v>
          </cell>
          <cell r="N63">
            <v>27468</v>
          </cell>
          <cell r="O63">
            <v>63495.097135702272</v>
          </cell>
          <cell r="P63">
            <v>47660.626858674237</v>
          </cell>
          <cell r="Q63">
            <v>44449.175244666563</v>
          </cell>
          <cell r="R63">
            <v>43341.024867403939</v>
          </cell>
        </row>
        <row r="64">
          <cell r="B64">
            <v>481</v>
          </cell>
          <cell r="C64" t="str">
            <v>41 rok</v>
          </cell>
          <cell r="N64">
            <v>28776</v>
          </cell>
          <cell r="O64">
            <v>68313.643772208627</v>
          </cell>
          <cell r="P64">
            <v>51382.206462368551</v>
          </cell>
          <cell r="Q64">
            <v>47788.870887540077</v>
          </cell>
          <cell r="R64">
            <v>46466.341057149562</v>
          </cell>
        </row>
        <row r="65">
          <cell r="B65">
            <v>493</v>
          </cell>
          <cell r="C65" t="str">
            <v>42 rok</v>
          </cell>
          <cell r="N65">
            <v>30084</v>
          </cell>
          <cell r="O65">
            <v>73364.228898506175</v>
          </cell>
          <cell r="P65">
            <v>55290.592235754302</v>
          </cell>
          <cell r="Q65">
            <v>51286.716942988773</v>
          </cell>
          <cell r="R65">
            <v>49720.608740985263</v>
          </cell>
        </row>
        <row r="66">
          <cell r="B66">
            <v>505</v>
          </cell>
          <cell r="C66" t="str">
            <v>43 rok</v>
          </cell>
          <cell r="N66">
            <v>31392</v>
          </cell>
          <cell r="O66">
            <v>78658.713923559029</v>
          </cell>
          <cell r="P66">
            <v>59395.193127578204</v>
          </cell>
          <cell r="Q66">
            <v>54950.804686270807</v>
          </cell>
          <cell r="R66">
            <v>53109.148496676142</v>
          </cell>
        </row>
        <row r="67">
          <cell r="B67">
            <v>517</v>
          </cell>
          <cell r="C67" t="str">
            <v>44 rok</v>
          </cell>
          <cell r="N67">
            <v>32700</v>
          </cell>
          <cell r="O67">
            <v>116504.22634205905</v>
          </cell>
          <cell r="P67">
            <v>63705.893342843774</v>
          </cell>
          <cell r="Q67">
            <v>64909.431305731821</v>
          </cell>
          <cell r="R67">
            <v>56637.500430639921</v>
          </cell>
        </row>
        <row r="68">
          <cell r="B68">
            <v>529</v>
          </cell>
          <cell r="C68" t="str">
            <v>45 rok</v>
          </cell>
          <cell r="N68">
            <v>34008</v>
          </cell>
          <cell r="O68">
            <v>124862.46402348965</v>
          </cell>
          <cell r="P68">
            <v>68233.076405169413</v>
          </cell>
          <cell r="Q68">
            <v>69568.693014314587</v>
          </cell>
          <cell r="R68">
            <v>60311.433235765813</v>
          </cell>
        </row>
        <row r="69">
          <cell r="B69">
            <v>541</v>
          </cell>
          <cell r="C69" t="str">
            <v>46 rok</v>
          </cell>
          <cell r="N69">
            <v>35316</v>
          </cell>
          <cell r="O69">
            <v>133647.9604560349</v>
          </cell>
          <cell r="P69">
            <v>72987.650439797566</v>
          </cell>
          <cell r="Q69">
            <v>74466.331394636174</v>
          </cell>
          <cell r="R69">
            <v>64136.953622961642</v>
          </cell>
        </row>
        <row r="70">
          <cell r="B70">
            <v>553</v>
          </cell>
          <cell r="C70" t="str">
            <v>47 rok</v>
          </cell>
          <cell r="N70">
            <v>36624</v>
          </cell>
          <cell r="O70">
            <v>142882.55637303618</v>
          </cell>
          <cell r="P70">
            <v>77981.074739276068</v>
          </cell>
          <cell r="Q70">
            <v>79614.542249633421</v>
          </cell>
          <cell r="R70">
            <v>68120.316141849442</v>
          </cell>
        </row>
        <row r="71">
          <cell r="B71">
            <v>565</v>
          </cell>
          <cell r="C71" t="str">
            <v>48 rok</v>
          </cell>
          <cell r="N71">
            <v>37932</v>
          </cell>
          <cell r="O71">
            <v>152589.20896860166</v>
          </cell>
          <cell r="P71">
            <v>83225.387676987826</v>
          </cell>
          <cell r="Q71">
            <v>85026.145342667689</v>
          </cell>
          <cell r="R71">
            <v>72268.033406666116</v>
          </cell>
        </row>
        <row r="72">
          <cell r="B72">
            <v>577</v>
          </cell>
          <cell r="C72" t="str">
            <v>49 rok</v>
          </cell>
          <cell r="N72">
            <v>39240</v>
          </cell>
          <cell r="O72">
            <v>162792.04896916263</v>
          </cell>
          <cell r="P72">
            <v>90547.528363430625</v>
          </cell>
          <cell r="Q72">
            <v>90714.616320524234</v>
          </cell>
          <cell r="R72">
            <v>76586.886744087606</v>
          </cell>
        </row>
        <row r="73">
          <cell r="B73">
            <v>589</v>
          </cell>
          <cell r="C73" t="str">
            <v>50 rok</v>
          </cell>
          <cell r="N73">
            <v>40548</v>
          </cell>
          <cell r="O73">
            <v>173516.44062242995</v>
          </cell>
          <cell r="P73">
            <v>96451.788237744957</v>
          </cell>
          <cell r="Q73">
            <v>96694.120269653067</v>
          </cell>
          <cell r="R73">
            <v>81083.93728038574</v>
          </cell>
        </row>
        <row r="74">
          <cell r="B74">
            <v>601</v>
          </cell>
          <cell r="C74" t="str">
            <v>51 rok</v>
          </cell>
          <cell r="N74">
            <v>41856</v>
          </cell>
          <cell r="O74">
            <v>184789.04475288236</v>
          </cell>
          <cell r="P74">
            <v>102652.94562678153</v>
          </cell>
          <cell r="Q74">
            <v>102979.54698921066</v>
          </cell>
          <cell r="R74">
            <v>85766.537486044312</v>
          </cell>
        </row>
        <row r="75">
          <cell r="B75">
            <v>613</v>
          </cell>
          <cell r="C75" t="str">
            <v>52 rok</v>
          </cell>
          <cell r="N75">
            <v>43164</v>
          </cell>
          <cell r="O75">
            <v>196637.88504054377</v>
          </cell>
          <cell r="P75">
            <v>109165.97682296958</v>
          </cell>
          <cell r="Q75">
            <v>109586.54806873741</v>
          </cell>
          <cell r="R75">
            <v>90642.343196709844</v>
          </cell>
        </row>
        <row r="76">
          <cell r="B76">
            <v>625</v>
          </cell>
          <cell r="C76" t="str">
            <v>53 rok</v>
          </cell>
          <cell r="N76">
            <v>44472</v>
          </cell>
          <cell r="O76">
            <v>209092.41768781704</v>
          </cell>
          <cell r="P76">
            <v>116006.61552323111</v>
          </cell>
          <cell r="Q76">
            <v>116531.57586279933</v>
          </cell>
          <cell r="R76">
            <v>95719.326130130052</v>
          </cell>
        </row>
        <row r="77">
          <cell r="B77">
            <v>637</v>
          </cell>
          <cell r="C77" t="str">
            <v>54 rok</v>
          </cell>
          <cell r="N77">
            <v>45780</v>
          </cell>
          <cell r="O77">
            <v>222424.60381423397</v>
          </cell>
          <cell r="P77">
            <v>123191.39121568568</v>
          </cell>
          <cell r="Q77">
            <v>123831.92445964688</v>
          </cell>
          <cell r="R77">
            <v>101005.78691954528</v>
          </cell>
        </row>
        <row r="78">
          <cell r="B78">
            <v>649</v>
          </cell>
          <cell r="C78" t="str">
            <v>55 rok</v>
          </cell>
        </row>
        <row r="79">
          <cell r="B79">
            <v>661</v>
          </cell>
          <cell r="C79" t="str">
            <v>56 rok</v>
          </cell>
        </row>
        <row r="80">
          <cell r="B80">
            <v>673</v>
          </cell>
          <cell r="C80" t="str">
            <v>57 rok</v>
          </cell>
        </row>
        <row r="81">
          <cell r="B81">
            <v>685</v>
          </cell>
          <cell r="C81" t="str">
            <v>58 rok</v>
          </cell>
        </row>
        <row r="82">
          <cell r="B82">
            <v>697</v>
          </cell>
          <cell r="C82" t="str">
            <v>59 rok</v>
          </cell>
        </row>
        <row r="83">
          <cell r="B83">
            <v>709</v>
          </cell>
          <cell r="C83" t="str">
            <v>60 rok</v>
          </cell>
        </row>
        <row r="84">
          <cell r="B84">
            <v>721</v>
          </cell>
          <cell r="C84" t="str">
            <v>61 rok</v>
          </cell>
        </row>
        <row r="85">
          <cell r="B85">
            <v>733</v>
          </cell>
          <cell r="C85" t="str">
            <v>62 rok</v>
          </cell>
        </row>
        <row r="86">
          <cell r="B86">
            <v>745</v>
          </cell>
          <cell r="C86" t="str">
            <v>63 rok</v>
          </cell>
        </row>
        <row r="87">
          <cell r="B87">
            <v>757</v>
          </cell>
          <cell r="C87" t="str">
            <v>64 rok</v>
          </cell>
        </row>
        <row r="88">
          <cell r="B88">
            <v>769</v>
          </cell>
          <cell r="C88" t="str">
            <v>65 rok</v>
          </cell>
        </row>
        <row r="89">
          <cell r="B89">
            <v>781</v>
          </cell>
          <cell r="C89" t="str">
            <v>66 rok</v>
          </cell>
        </row>
        <row r="90">
          <cell r="B90">
            <v>793</v>
          </cell>
          <cell r="C90" t="str">
            <v>67 rok</v>
          </cell>
        </row>
        <row r="91">
          <cell r="B91">
            <v>805</v>
          </cell>
          <cell r="C91" t="str">
            <v>68 rok</v>
          </cell>
        </row>
        <row r="92">
          <cell r="B92">
            <v>817</v>
          </cell>
          <cell r="C92" t="str">
            <v>69 rok</v>
          </cell>
        </row>
        <row r="93">
          <cell r="B93">
            <v>829</v>
          </cell>
          <cell r="C93" t="str">
            <v>70 rok</v>
          </cell>
        </row>
        <row r="94">
          <cell r="B94">
            <v>841</v>
          </cell>
          <cell r="C94" t="str">
            <v>71 rok</v>
          </cell>
        </row>
        <row r="95">
          <cell r="B95">
            <v>853</v>
          </cell>
          <cell r="C95" t="str">
            <v>72 rok</v>
          </cell>
        </row>
        <row r="96">
          <cell r="B96">
            <v>865</v>
          </cell>
          <cell r="C96" t="str">
            <v>73 rok</v>
          </cell>
        </row>
        <row r="97">
          <cell r="B97">
            <v>877</v>
          </cell>
          <cell r="C97" t="str">
            <v>74 rok</v>
          </cell>
        </row>
        <row r="98">
          <cell r="B98">
            <v>889</v>
          </cell>
          <cell r="C98" t="str">
            <v>75 rok</v>
          </cell>
        </row>
        <row r="99">
          <cell r="B99">
            <v>901</v>
          </cell>
          <cell r="C99" t="str">
            <v>76 rok</v>
          </cell>
        </row>
        <row r="100">
          <cell r="B100">
            <v>913</v>
          </cell>
          <cell r="C100" t="str">
            <v>77 rok</v>
          </cell>
        </row>
        <row r="101">
          <cell r="B101">
            <v>925</v>
          </cell>
          <cell r="C101" t="str">
            <v>78 rok</v>
          </cell>
        </row>
        <row r="102">
          <cell r="B102">
            <v>937</v>
          </cell>
          <cell r="C102" t="str">
            <v>79 rok</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76"/>
  <sheetViews>
    <sheetView tabSelected="1" zoomScale="70" zoomScaleNormal="70" workbookViewId="0">
      <selection activeCell="I4" sqref="I4"/>
    </sheetView>
  </sheetViews>
  <sheetFormatPr defaultColWidth="8.81640625" defaultRowHeight="15.5" x14ac:dyDescent="0.35"/>
  <cols>
    <col min="1" max="1" width="6.81640625" style="29" customWidth="1"/>
    <col min="2" max="2" width="6.453125" style="29" customWidth="1"/>
    <col min="3" max="3" width="8" style="29" bestFit="1" customWidth="1"/>
    <col min="4" max="4" width="7.1796875" style="29" customWidth="1"/>
    <col min="5" max="5" width="11.08984375" style="29" customWidth="1"/>
    <col min="6" max="6" width="13.6328125" style="49" customWidth="1"/>
    <col min="7" max="8" width="18" style="50" customWidth="1"/>
    <col min="9" max="9" width="10.453125" style="29" customWidth="1"/>
    <col min="10" max="10" width="15" style="29" bestFit="1" customWidth="1"/>
    <col min="11" max="11" width="10" style="29" bestFit="1" customWidth="1"/>
    <col min="12" max="12" width="13" style="29" bestFit="1" customWidth="1"/>
    <col min="13" max="13" width="13.453125" style="29" customWidth="1"/>
    <col min="14" max="14" width="10.453125" style="29" customWidth="1"/>
    <col min="15" max="15" width="15" style="29" bestFit="1" customWidth="1"/>
    <col min="16" max="16" width="11.90625" style="29" customWidth="1"/>
    <col min="17" max="17" width="13" style="29" bestFit="1" customWidth="1"/>
    <col min="18" max="18" width="13.453125" style="29" customWidth="1"/>
    <col min="19" max="19" width="8.81640625" style="28"/>
    <col min="20" max="20" width="15.90625" style="29" customWidth="1"/>
    <col min="21" max="21" width="15.7265625" style="29" customWidth="1"/>
    <col min="22" max="22" width="15.90625" style="29" customWidth="1"/>
    <col min="23" max="23" width="16.54296875" style="29" customWidth="1"/>
    <col min="24" max="24" width="18" style="29" customWidth="1"/>
    <col min="25" max="16384" width="8.81640625" style="28"/>
  </cols>
  <sheetData>
    <row r="1" spans="1:25" s="16" customFormat="1" ht="20.5" customHeight="1" x14ac:dyDescent="0.35">
      <c r="A1" s="52" t="s">
        <v>13</v>
      </c>
      <c r="B1" s="52"/>
      <c r="C1" s="52"/>
      <c r="D1" s="52"/>
      <c r="E1" s="52"/>
      <c r="F1" s="52"/>
      <c r="G1" s="52"/>
      <c r="H1" s="52"/>
      <c r="I1" s="52"/>
      <c r="J1" s="52"/>
      <c r="N1" s="52"/>
      <c r="O1" s="52"/>
      <c r="T1" s="52"/>
    </row>
    <row r="2" spans="1:25" s="16" customFormat="1" ht="20.5" customHeight="1" x14ac:dyDescent="0.35">
      <c r="A2" s="19"/>
      <c r="B2" s="19"/>
      <c r="C2" s="19"/>
      <c r="D2" s="19"/>
      <c r="E2" s="19"/>
      <c r="F2" s="19"/>
      <c r="G2" s="18"/>
      <c r="H2" s="18"/>
      <c r="I2" s="18"/>
      <c r="J2" s="18"/>
      <c r="N2" s="18"/>
      <c r="O2" s="18"/>
      <c r="T2" s="19"/>
    </row>
    <row r="3" spans="1:25" s="17" customFormat="1" ht="21" x14ac:dyDescent="0.35">
      <c r="A3" s="20" t="s">
        <v>27</v>
      </c>
      <c r="B3" s="20"/>
      <c r="C3" s="20"/>
      <c r="D3" s="20"/>
      <c r="E3" s="20"/>
      <c r="F3" s="20"/>
      <c r="G3" s="21">
        <v>0.03</v>
      </c>
      <c r="H3" s="18"/>
      <c r="I3" s="18"/>
      <c r="J3" s="18"/>
      <c r="K3" s="18"/>
      <c r="N3" s="18"/>
      <c r="O3" s="18"/>
      <c r="P3" s="18"/>
      <c r="T3" s="22"/>
    </row>
    <row r="4" spans="1:25" s="17" customFormat="1" ht="21" x14ac:dyDescent="0.35">
      <c r="A4" s="20" t="s">
        <v>28</v>
      </c>
      <c r="B4" s="20"/>
      <c r="C4" s="20"/>
      <c r="D4" s="20"/>
      <c r="E4" s="20"/>
      <c r="F4" s="20"/>
      <c r="G4" s="51">
        <v>200</v>
      </c>
      <c r="H4" s="18"/>
      <c r="I4" s="18"/>
      <c r="J4" s="18"/>
      <c r="K4" s="18"/>
      <c r="N4" s="18"/>
      <c r="O4" s="18"/>
      <c r="P4" s="18"/>
      <c r="T4" s="22"/>
    </row>
    <row r="5" spans="1:25" s="17" customFormat="1" ht="21" x14ac:dyDescent="0.35">
      <c r="A5" s="20" t="s">
        <v>29</v>
      </c>
      <c r="B5" s="20"/>
      <c r="C5" s="20"/>
      <c r="D5" s="20"/>
      <c r="E5" s="20"/>
      <c r="F5" s="20"/>
      <c r="G5" s="51">
        <v>2000</v>
      </c>
      <c r="H5" s="18"/>
      <c r="I5" s="18"/>
      <c r="J5" s="18"/>
      <c r="K5" s="18"/>
      <c r="N5" s="18"/>
      <c r="O5" s="18"/>
      <c r="P5" s="18"/>
      <c r="T5" s="22"/>
    </row>
    <row r="6" spans="1:25" s="17" customFormat="1" ht="15.5" customHeight="1" x14ac:dyDescent="0.35">
      <c r="A6" s="20" t="s">
        <v>30</v>
      </c>
      <c r="B6" s="20"/>
      <c r="C6" s="20"/>
      <c r="D6" s="20"/>
      <c r="E6" s="20"/>
      <c r="F6" s="20"/>
      <c r="G6" s="25">
        <v>20</v>
      </c>
      <c r="H6" s="18"/>
      <c r="I6" s="18"/>
      <c r="J6" s="18"/>
      <c r="K6" s="18"/>
      <c r="N6" s="18"/>
      <c r="O6" s="18"/>
      <c r="P6" s="18"/>
      <c r="T6" s="22"/>
    </row>
    <row r="7" spans="1:25" s="17" customFormat="1" ht="21" x14ac:dyDescent="0.35">
      <c r="A7" s="20" t="s">
        <v>31</v>
      </c>
      <c r="B7" s="20"/>
      <c r="C7" s="20"/>
      <c r="D7" s="20"/>
      <c r="E7" s="20"/>
      <c r="F7" s="20"/>
      <c r="G7" s="25">
        <v>50</v>
      </c>
      <c r="H7" s="18"/>
      <c r="I7" s="18"/>
      <c r="J7" s="18"/>
      <c r="K7" s="18"/>
      <c r="N7" s="18"/>
      <c r="O7" s="18"/>
      <c r="P7" s="18"/>
      <c r="T7" s="22"/>
    </row>
    <row r="8" spans="1:25" s="17" customFormat="1" ht="15.5" customHeight="1" x14ac:dyDescent="0.35">
      <c r="A8" s="23" t="s">
        <v>39</v>
      </c>
      <c r="B8" s="24"/>
      <c r="C8" s="24"/>
      <c r="D8" s="24"/>
      <c r="E8" s="24"/>
      <c r="F8" s="24"/>
      <c r="G8" s="25">
        <v>60</v>
      </c>
      <c r="H8" s="18"/>
      <c r="I8" s="18"/>
      <c r="J8" s="18"/>
      <c r="K8" s="18"/>
      <c r="N8" s="18"/>
      <c r="O8" s="18"/>
      <c r="P8" s="18"/>
      <c r="T8" s="24"/>
    </row>
    <row r="9" spans="1:25" s="17" customFormat="1" ht="15.5" customHeight="1" x14ac:dyDescent="0.35">
      <c r="A9" s="23" t="s">
        <v>40</v>
      </c>
      <c r="B9" s="24"/>
      <c r="C9" s="24"/>
      <c r="D9" s="24"/>
      <c r="E9" s="24"/>
      <c r="F9" s="24"/>
      <c r="G9" s="26">
        <v>44927</v>
      </c>
      <c r="H9" s="18"/>
      <c r="I9" s="18"/>
      <c r="J9" s="18"/>
      <c r="K9" s="18"/>
      <c r="N9" s="18"/>
      <c r="O9" s="18"/>
      <c r="P9" s="18"/>
      <c r="T9" s="24"/>
    </row>
    <row r="10" spans="1:25" s="17" customFormat="1" ht="15.5" customHeight="1" x14ac:dyDescent="0.35">
      <c r="A10" s="23" t="s">
        <v>14</v>
      </c>
      <c r="B10" s="24"/>
      <c r="C10" s="24"/>
      <c r="D10" s="24"/>
      <c r="E10" s="24"/>
      <c r="F10" s="24"/>
      <c r="G10" s="27">
        <f>EOMONTH(G9,(G8-G6)*12-1)</f>
        <v>59536</v>
      </c>
      <c r="H10" s="18"/>
      <c r="I10" s="18"/>
      <c r="J10" s="18"/>
      <c r="K10" s="18"/>
      <c r="N10" s="18"/>
      <c r="O10" s="18"/>
      <c r="P10" s="18"/>
      <c r="T10" s="24"/>
    </row>
    <row r="11" spans="1:25" ht="20.149999999999999" customHeight="1" x14ac:dyDescent="0.35">
      <c r="A11" s="17"/>
      <c r="B11" s="17"/>
      <c r="C11" s="17"/>
      <c r="D11" s="17"/>
      <c r="E11" s="17"/>
      <c r="F11" s="17"/>
      <c r="G11" s="17"/>
      <c r="H11" s="18"/>
      <c r="I11" s="18"/>
      <c r="J11" s="18"/>
      <c r="K11" s="18"/>
      <c r="L11" s="17"/>
      <c r="M11" s="17"/>
      <c r="N11" s="18"/>
      <c r="O11" s="18"/>
      <c r="P11" s="18"/>
      <c r="Q11" s="17"/>
      <c r="R11" s="17"/>
      <c r="T11" s="17"/>
      <c r="U11" s="28"/>
      <c r="V11" s="28"/>
      <c r="W11" s="28"/>
      <c r="X11" s="28"/>
    </row>
    <row r="12" spans="1:25" s="17" customFormat="1" ht="20.149999999999999" customHeight="1" x14ac:dyDescent="0.35"/>
    <row r="13" spans="1:25" s="15" customFormat="1" x14ac:dyDescent="0.35">
      <c r="A13" s="30">
        <v>1</v>
      </c>
      <c r="B13" s="30">
        <v>2</v>
      </c>
      <c r="C13" s="30">
        <v>3</v>
      </c>
      <c r="D13" s="30">
        <v>4</v>
      </c>
      <c r="E13" s="30">
        <v>5</v>
      </c>
      <c r="F13" s="30">
        <v>6</v>
      </c>
      <c r="G13" s="30">
        <v>7</v>
      </c>
      <c r="H13" s="30"/>
      <c r="I13" s="30">
        <v>8</v>
      </c>
      <c r="J13" s="30">
        <v>9</v>
      </c>
      <c r="N13" s="30">
        <v>8</v>
      </c>
      <c r="O13" s="30">
        <v>9</v>
      </c>
      <c r="T13" s="66" t="s">
        <v>38</v>
      </c>
      <c r="W13" s="69"/>
    </row>
    <row r="14" spans="1:25" s="63" customFormat="1" ht="26.25" customHeight="1" x14ac:dyDescent="0.5">
      <c r="A14" s="57"/>
      <c r="B14" s="57"/>
      <c r="C14" s="58" t="s">
        <v>15</v>
      </c>
      <c r="D14" s="58"/>
      <c r="E14" s="58"/>
      <c r="F14" s="58"/>
      <c r="G14" s="58"/>
      <c r="H14" s="58"/>
      <c r="I14" s="59" t="s">
        <v>33</v>
      </c>
      <c r="J14" s="60"/>
      <c r="K14" s="60"/>
      <c r="L14" s="60"/>
      <c r="M14" s="60"/>
      <c r="N14" s="61" t="s">
        <v>33</v>
      </c>
      <c r="O14" s="62"/>
      <c r="P14" s="62"/>
      <c r="Q14" s="62"/>
      <c r="R14" s="62"/>
      <c r="S14" s="64"/>
      <c r="T14" s="65">
        <f>E436</f>
        <v>55.000000000000483</v>
      </c>
      <c r="U14" s="67">
        <f t="shared" ref="U14:X14" si="0">U436</f>
        <v>84000</v>
      </c>
      <c r="V14" s="68">
        <f t="shared" si="0"/>
        <v>128205</v>
      </c>
      <c r="W14" s="70">
        <f t="shared" si="0"/>
        <v>122000</v>
      </c>
      <c r="X14" s="71">
        <f t="shared" si="0"/>
        <v>131616.6588073298</v>
      </c>
    </row>
    <row r="15" spans="1:25" s="54" customFormat="1" ht="145.5" customHeight="1" x14ac:dyDescent="0.35">
      <c r="A15" s="31" t="s">
        <v>16</v>
      </c>
      <c r="B15" s="31" t="s">
        <v>17</v>
      </c>
      <c r="C15" s="31" t="s">
        <v>18</v>
      </c>
      <c r="D15" s="31" t="s">
        <v>17</v>
      </c>
      <c r="E15" s="31" t="s">
        <v>19</v>
      </c>
      <c r="F15" s="31" t="s">
        <v>20</v>
      </c>
      <c r="G15" s="31" t="s">
        <v>21</v>
      </c>
      <c r="H15" s="31" t="s">
        <v>32</v>
      </c>
      <c r="I15" s="31" t="s">
        <v>22</v>
      </c>
      <c r="J15" s="31" t="s">
        <v>23</v>
      </c>
      <c r="K15" s="32" t="s">
        <v>26</v>
      </c>
      <c r="L15" s="32" t="s">
        <v>25</v>
      </c>
      <c r="M15" s="32" t="s">
        <v>24</v>
      </c>
      <c r="N15" s="31" t="s">
        <v>22</v>
      </c>
      <c r="O15" s="31" t="s">
        <v>23</v>
      </c>
      <c r="P15" s="32" t="s">
        <v>26</v>
      </c>
      <c r="Q15" s="32" t="s">
        <v>25</v>
      </c>
      <c r="R15" s="32" t="s">
        <v>24</v>
      </c>
      <c r="T15" s="75" t="str">
        <f>E15</f>
        <v>Twój wiek</v>
      </c>
      <c r="U15" s="73" t="s">
        <v>34</v>
      </c>
      <c r="V15" s="78" t="s">
        <v>36</v>
      </c>
      <c r="W15" s="77" t="s">
        <v>35</v>
      </c>
      <c r="X15" s="79" t="s">
        <v>37</v>
      </c>
      <c r="Y15" s="72"/>
    </row>
    <row r="16" spans="1:25" s="55" customFormat="1" ht="16" customHeight="1" x14ac:dyDescent="0.35">
      <c r="A16" s="33"/>
      <c r="B16" s="33"/>
      <c r="C16" s="33"/>
      <c r="D16" s="33"/>
      <c r="E16" s="33"/>
      <c r="F16" s="34"/>
      <c r="G16" s="35"/>
      <c r="H16" s="36"/>
      <c r="I16" s="33"/>
      <c r="J16" s="33"/>
      <c r="K16" s="33"/>
      <c r="L16" s="33"/>
      <c r="M16" s="33"/>
      <c r="N16" s="33"/>
      <c r="O16" s="33"/>
      <c r="P16" s="33"/>
      <c r="Q16" s="33"/>
      <c r="R16" s="33"/>
      <c r="T16" s="76"/>
      <c r="U16" s="74"/>
      <c r="V16" s="74"/>
      <c r="W16" s="33"/>
      <c r="X16" s="33"/>
    </row>
    <row r="17" spans="1:24" x14ac:dyDescent="0.35">
      <c r="A17" s="37">
        <f>IFERROR(IF((A16+1)&lt;=($G$8-$G$6)*12,A16+1,""),"")</f>
        <v>1</v>
      </c>
      <c r="B17" s="37" t="str">
        <f>IF(F17&lt;=$G$10,VLOOKUP('[1]KALKULATOR 2023 PPK'!A32,[1]Robocze!$B$23:$C$102,2),"")</f>
        <v>1 rok</v>
      </c>
      <c r="C17" s="37">
        <f>IF(B17="","",YEAR(F17))</f>
        <v>2023</v>
      </c>
      <c r="D17" s="38" t="str">
        <f>IF(B17&lt;&gt;"",TEXT(F17,"mmmm"),"")</f>
        <v>styczeń</v>
      </c>
      <c r="E17" s="39">
        <f>IF(C17="","",$G$6+1/12)</f>
        <v>20.083333333333332</v>
      </c>
      <c r="F17" s="40">
        <f>G9</f>
        <v>44927</v>
      </c>
      <c r="G17" s="40">
        <f>IFERROR(EOMONTH(F17,0),"")</f>
        <v>44957</v>
      </c>
      <c r="H17" s="42">
        <f>IF(F17&lt;=$G$10,$G$3,"")</f>
        <v>0.03</v>
      </c>
      <c r="I17" s="41">
        <f>IF(B17&lt;&gt;"",$G$4,"")</f>
        <v>200</v>
      </c>
      <c r="J17" s="41">
        <f>IFERROR(J16+I17,"")</f>
        <v>200</v>
      </c>
      <c r="K17" s="41">
        <f>IF(B17&lt;&gt;"",J17*H17/12,"")</f>
        <v>0.5</v>
      </c>
      <c r="L17" s="41">
        <f>M17-J17</f>
        <v>0.5</v>
      </c>
      <c r="M17" s="41">
        <f>M16+I17+K17</f>
        <v>200.5</v>
      </c>
      <c r="N17" s="41">
        <f>IF(G17&lt;&gt;"",IF(E17&gt;=$G$7,$G$5,0),"")</f>
        <v>0</v>
      </c>
      <c r="O17" s="41">
        <f>IFERROR(O16+N17,"")</f>
        <v>0</v>
      </c>
      <c r="P17" s="41">
        <f>IF(G17&lt;&gt;"",R16*H17/12,"")</f>
        <v>0</v>
      </c>
      <c r="Q17" s="41">
        <f>R17-O17</f>
        <v>0</v>
      </c>
      <c r="R17" s="41">
        <f>R16+N17+P17</f>
        <v>0</v>
      </c>
      <c r="T17" s="40">
        <f>F17</f>
        <v>44927</v>
      </c>
      <c r="U17" s="53">
        <f>J17</f>
        <v>200</v>
      </c>
      <c r="V17" s="53">
        <f>M17</f>
        <v>200.5</v>
      </c>
      <c r="W17" s="53">
        <f>O17</f>
        <v>0</v>
      </c>
      <c r="X17" s="53">
        <f>R17</f>
        <v>0</v>
      </c>
    </row>
    <row r="18" spans="1:24" x14ac:dyDescent="0.35">
      <c r="A18" s="37">
        <f t="shared" ref="A18:A81" si="1">IFERROR(IF((A17+1)&lt;=($G$8-$G$6)*12,A17+1,""),"")</f>
        <v>2</v>
      </c>
      <c r="B18" s="37" t="str">
        <f>IF(F18&lt;=$G$10,VLOOKUP('[1]KALKULATOR 2023 PPK'!A33,[1]Robocze!$B$23:$C$102,2),"")</f>
        <v>1 rok</v>
      </c>
      <c r="C18" s="37">
        <f t="shared" ref="C18:C81" si="2">IF(B18="","",YEAR(F18))</f>
        <v>2023</v>
      </c>
      <c r="D18" s="38" t="str">
        <f t="shared" ref="D18:D81" si="3">IF(B18&lt;&gt;"",TEXT(F18,"mmmm"),"")</f>
        <v>luty</v>
      </c>
      <c r="E18" s="39">
        <f>IF(B18="","",E17+1/12)</f>
        <v>20.166666666666664</v>
      </c>
      <c r="F18" s="43">
        <f t="shared" ref="F18:F81" si="4">IF(OR(B17="",F17&gt;$G$10,A18=""),"",EDATE(F17,1))</f>
        <v>44958</v>
      </c>
      <c r="G18" s="40">
        <f t="shared" ref="G18:G81" si="5">IFERROR(EOMONTH(F18,0),"")</f>
        <v>44985</v>
      </c>
      <c r="H18" s="42">
        <f>IF(F18&lt;=$G$10,$G$3,"")</f>
        <v>0.03</v>
      </c>
      <c r="I18" s="41">
        <f>IF(B18&lt;&gt;"",$G$4,"")</f>
        <v>200</v>
      </c>
      <c r="J18" s="41">
        <f t="shared" ref="J18:J81" si="6">IFERROR(J17+I18,"")</f>
        <v>400</v>
      </c>
      <c r="K18" s="41">
        <f>IF(B18&lt;&gt;"",J18*H18/12,"")</f>
        <v>1</v>
      </c>
      <c r="L18" s="41">
        <f>IF(B18&lt;&gt;"",M18-J18,"")</f>
        <v>1.5</v>
      </c>
      <c r="M18" s="41">
        <f>IF(B18&lt;&gt;"",M17+I18+K18,"")</f>
        <v>401.5</v>
      </c>
      <c r="N18" s="41">
        <f>IF(G18&lt;&gt;"",IF(E18&gt;=$G$7,$G$5,0),"")</f>
        <v>0</v>
      </c>
      <c r="O18" s="41">
        <f t="shared" ref="O18:O81" si="7">IFERROR(O17+N18,"")</f>
        <v>0</v>
      </c>
      <c r="P18" s="41">
        <f>IF(G18&lt;&gt;"",R17*H18/12,"")</f>
        <v>0</v>
      </c>
      <c r="Q18" s="41">
        <f>IF(G18&lt;&gt;"",R18-O18,"")</f>
        <v>0</v>
      </c>
      <c r="R18" s="41">
        <f>IF(G18&lt;&gt;"",R17+N18+P18,"")</f>
        <v>0</v>
      </c>
      <c r="T18" s="40">
        <f t="shared" ref="T18:T81" si="8">F18</f>
        <v>44958</v>
      </c>
      <c r="U18" s="53">
        <f>J18</f>
        <v>400</v>
      </c>
      <c r="V18" s="53">
        <f>M18</f>
        <v>401.5</v>
      </c>
      <c r="W18" s="53">
        <f>O18</f>
        <v>0</v>
      </c>
      <c r="X18" s="53">
        <f>R18</f>
        <v>0</v>
      </c>
    </row>
    <row r="19" spans="1:24" x14ac:dyDescent="0.35">
      <c r="A19" s="37">
        <f t="shared" si="1"/>
        <v>3</v>
      </c>
      <c r="B19" s="37" t="str">
        <f>IF(F19&lt;=$G$10,VLOOKUP('[1]KALKULATOR 2023 PPK'!A34,[1]Robocze!$B$23:$C$102,2),"")</f>
        <v>1 rok</v>
      </c>
      <c r="C19" s="37">
        <f t="shared" si="2"/>
        <v>2023</v>
      </c>
      <c r="D19" s="38" t="str">
        <f t="shared" si="3"/>
        <v>marzec</v>
      </c>
      <c r="E19" s="39">
        <f t="shared" ref="E19:E82" si="9">IF(B19="","",E18+1/12)</f>
        <v>20.249999999999996</v>
      </c>
      <c r="F19" s="43">
        <f t="shared" si="4"/>
        <v>44986</v>
      </c>
      <c r="G19" s="40">
        <f t="shared" si="5"/>
        <v>45016</v>
      </c>
      <c r="H19" s="42">
        <f>IF(F19&lt;=$G$10,$G$3,"")</f>
        <v>0.03</v>
      </c>
      <c r="I19" s="41">
        <f>IF(B19&lt;&gt;"",$G$4,"")</f>
        <v>200</v>
      </c>
      <c r="J19" s="41">
        <f t="shared" si="6"/>
        <v>600</v>
      </c>
      <c r="K19" s="41">
        <f>IF(B19&lt;&gt;"",J19*H19/12,"")</f>
        <v>1.5</v>
      </c>
      <c r="L19" s="41">
        <f>IF(B19&lt;&gt;"",M19-J19,"")</f>
        <v>3</v>
      </c>
      <c r="M19" s="41">
        <f>IF(B19&lt;&gt;"",M18+I19+K19,"")</f>
        <v>603</v>
      </c>
      <c r="N19" s="41">
        <f>IF(G19&lt;&gt;"",IF(E19&gt;=$G$7,$G$5,0),"")</f>
        <v>0</v>
      </c>
      <c r="O19" s="41">
        <f t="shared" si="7"/>
        <v>0</v>
      </c>
      <c r="P19" s="41">
        <f>IF(G19&lt;&gt;"",R18*H19/12,"")</f>
        <v>0</v>
      </c>
      <c r="Q19" s="41">
        <f>IF(G19&lt;&gt;"",R19-O19,"")</f>
        <v>0</v>
      </c>
      <c r="R19" s="41">
        <f>IF(G19&lt;&gt;"",R18+N19+P19,"")</f>
        <v>0</v>
      </c>
      <c r="T19" s="40">
        <f t="shared" si="8"/>
        <v>44986</v>
      </c>
      <c r="U19" s="53">
        <f>J19</f>
        <v>600</v>
      </c>
      <c r="V19" s="53">
        <f>M19</f>
        <v>603</v>
      </c>
      <c r="W19" s="53">
        <f>O19</f>
        <v>0</v>
      </c>
      <c r="X19" s="53">
        <f>R19</f>
        <v>0</v>
      </c>
    </row>
    <row r="20" spans="1:24" x14ac:dyDescent="0.35">
      <c r="A20" s="37">
        <f t="shared" si="1"/>
        <v>4</v>
      </c>
      <c r="B20" s="37" t="str">
        <f>IF(F20&lt;=$G$10,VLOOKUP('[1]KALKULATOR 2023 PPK'!A35,[1]Robocze!$B$23:$C$102,2),"")</f>
        <v>1 rok</v>
      </c>
      <c r="C20" s="37">
        <f t="shared" si="2"/>
        <v>2023</v>
      </c>
      <c r="D20" s="38" t="str">
        <f t="shared" si="3"/>
        <v>kwiecień</v>
      </c>
      <c r="E20" s="39">
        <f t="shared" si="9"/>
        <v>20.333333333333329</v>
      </c>
      <c r="F20" s="43">
        <f t="shared" si="4"/>
        <v>45017</v>
      </c>
      <c r="G20" s="40">
        <f t="shared" si="5"/>
        <v>45046</v>
      </c>
      <c r="H20" s="42">
        <f>IF(F20&lt;=$G$10,$G$3,"")</f>
        <v>0.03</v>
      </c>
      <c r="I20" s="41">
        <f>IF(B20&lt;&gt;"",$G$4,"")</f>
        <v>200</v>
      </c>
      <c r="J20" s="41">
        <f t="shared" si="6"/>
        <v>800</v>
      </c>
      <c r="K20" s="41">
        <f>IF(B20&lt;&gt;"",J20*H20/12,"")</f>
        <v>2</v>
      </c>
      <c r="L20" s="41">
        <f>IF(B20&lt;&gt;"",M20-J20,"")</f>
        <v>5</v>
      </c>
      <c r="M20" s="41">
        <f>IF(B20&lt;&gt;"",M19+I20+K20,"")</f>
        <v>805</v>
      </c>
      <c r="N20" s="41">
        <f>IF(G20&lt;&gt;"",IF(E20&gt;=$G$7,$G$5,0),"")</f>
        <v>0</v>
      </c>
      <c r="O20" s="41">
        <f t="shared" si="7"/>
        <v>0</v>
      </c>
      <c r="P20" s="41">
        <f>IF(G20&lt;&gt;"",R19*H20/12,"")</f>
        <v>0</v>
      </c>
      <c r="Q20" s="41">
        <f>IF(G20&lt;&gt;"",R20-O20,"")</f>
        <v>0</v>
      </c>
      <c r="R20" s="41">
        <f>IF(G20&lt;&gt;"",R19+N20+P20,"")</f>
        <v>0</v>
      </c>
      <c r="T20" s="40">
        <f t="shared" si="8"/>
        <v>45017</v>
      </c>
      <c r="U20" s="53">
        <f>J20</f>
        <v>800</v>
      </c>
      <c r="V20" s="53">
        <f>M20</f>
        <v>805</v>
      </c>
      <c r="W20" s="53">
        <f>O20</f>
        <v>0</v>
      </c>
      <c r="X20" s="53">
        <f>R20</f>
        <v>0</v>
      </c>
    </row>
    <row r="21" spans="1:24" x14ac:dyDescent="0.35">
      <c r="A21" s="37">
        <f t="shared" si="1"/>
        <v>5</v>
      </c>
      <c r="B21" s="37" t="str">
        <f>IF(F21&lt;=$G$10,VLOOKUP('[1]KALKULATOR 2023 PPK'!A36,[1]Robocze!$B$23:$C$102,2),"")</f>
        <v>1 rok</v>
      </c>
      <c r="C21" s="37">
        <f t="shared" si="2"/>
        <v>2023</v>
      </c>
      <c r="D21" s="38" t="str">
        <f t="shared" si="3"/>
        <v>maj</v>
      </c>
      <c r="E21" s="39">
        <f t="shared" si="9"/>
        <v>20.416666666666661</v>
      </c>
      <c r="F21" s="43">
        <f t="shared" si="4"/>
        <v>45047</v>
      </c>
      <c r="G21" s="40">
        <f t="shared" si="5"/>
        <v>45077</v>
      </c>
      <c r="H21" s="42">
        <f>IF(F21&lt;=$G$10,$G$3,"")</f>
        <v>0.03</v>
      </c>
      <c r="I21" s="41">
        <f>IF(B21&lt;&gt;"",$G$4,"")</f>
        <v>200</v>
      </c>
      <c r="J21" s="41">
        <f t="shared" si="6"/>
        <v>1000</v>
      </c>
      <c r="K21" s="41">
        <f>IF(B21&lt;&gt;"",J21*H21/12,"")</f>
        <v>2.5</v>
      </c>
      <c r="L21" s="41">
        <f>IF(B21&lt;&gt;"",M21-J21,"")</f>
        <v>7.5</v>
      </c>
      <c r="M21" s="41">
        <f>IF(B21&lt;&gt;"",M20+I21+K21,"")</f>
        <v>1007.5</v>
      </c>
      <c r="N21" s="41">
        <f>IF(G21&lt;&gt;"",IF(E21&gt;=$G$7,$G$5,0),"")</f>
        <v>0</v>
      </c>
      <c r="O21" s="41">
        <f t="shared" si="7"/>
        <v>0</v>
      </c>
      <c r="P21" s="41">
        <f>IF(G21&lt;&gt;"",R20*H21/12,"")</f>
        <v>0</v>
      </c>
      <c r="Q21" s="41">
        <f>IF(G21&lt;&gt;"",R21-O21,"")</f>
        <v>0</v>
      </c>
      <c r="R21" s="41">
        <f>IF(G21&lt;&gt;"",R20+N21+P21,"")</f>
        <v>0</v>
      </c>
      <c r="T21" s="40">
        <f t="shared" si="8"/>
        <v>45047</v>
      </c>
      <c r="U21" s="53">
        <f>J21</f>
        <v>1000</v>
      </c>
      <c r="V21" s="53">
        <f>M21</f>
        <v>1007.5</v>
      </c>
      <c r="W21" s="53">
        <f>O21</f>
        <v>0</v>
      </c>
      <c r="X21" s="53">
        <f>R21</f>
        <v>0</v>
      </c>
    </row>
    <row r="22" spans="1:24" x14ac:dyDescent="0.35">
      <c r="A22" s="37">
        <f t="shared" si="1"/>
        <v>6</v>
      </c>
      <c r="B22" s="37" t="str">
        <f>IF(F22&lt;=$G$10,VLOOKUP('[1]KALKULATOR 2023 PPK'!A37,[1]Robocze!$B$23:$C$102,2),"")</f>
        <v>1 rok</v>
      </c>
      <c r="C22" s="37">
        <f t="shared" si="2"/>
        <v>2023</v>
      </c>
      <c r="D22" s="38" t="str">
        <f t="shared" si="3"/>
        <v>czerwiec</v>
      </c>
      <c r="E22" s="39">
        <f t="shared" si="9"/>
        <v>20.499999999999993</v>
      </c>
      <c r="F22" s="43">
        <f t="shared" si="4"/>
        <v>45078</v>
      </c>
      <c r="G22" s="40">
        <f t="shared" si="5"/>
        <v>45107</v>
      </c>
      <c r="H22" s="42">
        <f>IF(F22&lt;=$G$10,$G$3,"")</f>
        <v>0.03</v>
      </c>
      <c r="I22" s="41">
        <f>IF(B22&lt;&gt;"",$G$4,"")</f>
        <v>200</v>
      </c>
      <c r="J22" s="41">
        <f t="shared" si="6"/>
        <v>1200</v>
      </c>
      <c r="K22" s="41">
        <f>IF(B22&lt;&gt;"",J22*H22/12,"")</f>
        <v>3</v>
      </c>
      <c r="L22" s="41">
        <f>IF(B22&lt;&gt;"",M22-J22,"")</f>
        <v>10.5</v>
      </c>
      <c r="M22" s="41">
        <f>IF(B22&lt;&gt;"",M21+I22+K22,"")</f>
        <v>1210.5</v>
      </c>
      <c r="N22" s="41">
        <f>IF(G22&lt;&gt;"",IF(E22&gt;=$G$7,$G$5,0),"")</f>
        <v>0</v>
      </c>
      <c r="O22" s="41">
        <f t="shared" si="7"/>
        <v>0</v>
      </c>
      <c r="P22" s="41">
        <f>IF(G22&lt;&gt;"",R21*H22/12,"")</f>
        <v>0</v>
      </c>
      <c r="Q22" s="41">
        <f>IF(G22&lt;&gt;"",R22-O22,"")</f>
        <v>0</v>
      </c>
      <c r="R22" s="41">
        <f>IF(G22&lt;&gt;"",R21+N22+P22,"")</f>
        <v>0</v>
      </c>
      <c r="T22" s="40">
        <f t="shared" si="8"/>
        <v>45078</v>
      </c>
      <c r="U22" s="53">
        <f>J22</f>
        <v>1200</v>
      </c>
      <c r="V22" s="53">
        <f>M22</f>
        <v>1210.5</v>
      </c>
      <c r="W22" s="53">
        <f>O22</f>
        <v>0</v>
      </c>
      <c r="X22" s="53">
        <f>R22</f>
        <v>0</v>
      </c>
    </row>
    <row r="23" spans="1:24" x14ac:dyDescent="0.35">
      <c r="A23" s="37">
        <f t="shared" si="1"/>
        <v>7</v>
      </c>
      <c r="B23" s="37" t="str">
        <f>IF(F23&lt;=$G$10,VLOOKUP('[1]KALKULATOR 2023 PPK'!A38,[1]Robocze!$B$23:$C$102,2),"")</f>
        <v>1 rok</v>
      </c>
      <c r="C23" s="37">
        <f t="shared" si="2"/>
        <v>2023</v>
      </c>
      <c r="D23" s="38" t="str">
        <f t="shared" si="3"/>
        <v>lipiec</v>
      </c>
      <c r="E23" s="39">
        <f t="shared" si="9"/>
        <v>20.583333333333325</v>
      </c>
      <c r="F23" s="43">
        <f t="shared" si="4"/>
        <v>45108</v>
      </c>
      <c r="G23" s="40">
        <f t="shared" si="5"/>
        <v>45138</v>
      </c>
      <c r="H23" s="42">
        <f>IF(F23&lt;=$G$10,$G$3,"")</f>
        <v>0.03</v>
      </c>
      <c r="I23" s="41">
        <f>IF(B23&lt;&gt;"",$G$4,"")</f>
        <v>200</v>
      </c>
      <c r="J23" s="41">
        <f t="shared" si="6"/>
        <v>1400</v>
      </c>
      <c r="K23" s="41">
        <f>IF(B23&lt;&gt;"",J23*H23/12,"")</f>
        <v>3.5</v>
      </c>
      <c r="L23" s="41">
        <f>IF(B23&lt;&gt;"",M23-J23,"")</f>
        <v>14</v>
      </c>
      <c r="M23" s="41">
        <f>IF(B23&lt;&gt;"",M22+I23+K23,"")</f>
        <v>1414</v>
      </c>
      <c r="N23" s="41">
        <f>IF(G23&lt;&gt;"",IF(E23&gt;=$G$7,$G$5,0),"")</f>
        <v>0</v>
      </c>
      <c r="O23" s="41">
        <f t="shared" si="7"/>
        <v>0</v>
      </c>
      <c r="P23" s="41">
        <f>IF(G23&lt;&gt;"",R22*H23/12,"")</f>
        <v>0</v>
      </c>
      <c r="Q23" s="41">
        <f>IF(G23&lt;&gt;"",R23-O23,"")</f>
        <v>0</v>
      </c>
      <c r="R23" s="41">
        <f>IF(G23&lt;&gt;"",R22+N23+P23,"")</f>
        <v>0</v>
      </c>
      <c r="T23" s="40">
        <f t="shared" si="8"/>
        <v>45108</v>
      </c>
      <c r="U23" s="53">
        <f>J23</f>
        <v>1400</v>
      </c>
      <c r="V23" s="53">
        <f>M23</f>
        <v>1414</v>
      </c>
      <c r="W23" s="53">
        <f>O23</f>
        <v>0</v>
      </c>
      <c r="X23" s="53">
        <f>R23</f>
        <v>0</v>
      </c>
    </row>
    <row r="24" spans="1:24" x14ac:dyDescent="0.35">
      <c r="A24" s="37">
        <f t="shared" si="1"/>
        <v>8</v>
      </c>
      <c r="B24" s="37" t="str">
        <f>IF(F24&lt;=$G$10,VLOOKUP('[1]KALKULATOR 2023 PPK'!A39,[1]Robocze!$B$23:$C$102,2),"")</f>
        <v>1 rok</v>
      </c>
      <c r="C24" s="37">
        <f t="shared" si="2"/>
        <v>2023</v>
      </c>
      <c r="D24" s="38" t="str">
        <f t="shared" si="3"/>
        <v>sierpień</v>
      </c>
      <c r="E24" s="39">
        <f t="shared" si="9"/>
        <v>20.666666666666657</v>
      </c>
      <c r="F24" s="43">
        <f t="shared" si="4"/>
        <v>45139</v>
      </c>
      <c r="G24" s="40">
        <f t="shared" si="5"/>
        <v>45169</v>
      </c>
      <c r="H24" s="42">
        <f>IF(F24&lt;=$G$10,$G$3,"")</f>
        <v>0.03</v>
      </c>
      <c r="I24" s="41">
        <f>IF(B24&lt;&gt;"",$G$4,"")</f>
        <v>200</v>
      </c>
      <c r="J24" s="41">
        <f t="shared" si="6"/>
        <v>1600</v>
      </c>
      <c r="K24" s="41">
        <f>IF(B24&lt;&gt;"",J24*H24/12,"")</f>
        <v>4</v>
      </c>
      <c r="L24" s="41">
        <f>IF(B24&lt;&gt;"",M24-J24,"")</f>
        <v>18</v>
      </c>
      <c r="M24" s="41">
        <f>IF(B24&lt;&gt;"",M23+I24+K24,"")</f>
        <v>1618</v>
      </c>
      <c r="N24" s="41">
        <f>IF(G24&lt;&gt;"",IF(E24&gt;=$G$7,$G$5,0),"")</f>
        <v>0</v>
      </c>
      <c r="O24" s="41">
        <f t="shared" si="7"/>
        <v>0</v>
      </c>
      <c r="P24" s="41">
        <f>IF(G24&lt;&gt;"",R23*H24/12,"")</f>
        <v>0</v>
      </c>
      <c r="Q24" s="41">
        <f>IF(G24&lt;&gt;"",R24-O24,"")</f>
        <v>0</v>
      </c>
      <c r="R24" s="41">
        <f>IF(G24&lt;&gt;"",R23+N24+P24,"")</f>
        <v>0</v>
      </c>
      <c r="T24" s="40">
        <f t="shared" si="8"/>
        <v>45139</v>
      </c>
      <c r="U24" s="53">
        <f>J24</f>
        <v>1600</v>
      </c>
      <c r="V24" s="53">
        <f>M24</f>
        <v>1618</v>
      </c>
      <c r="W24" s="53">
        <f>O24</f>
        <v>0</v>
      </c>
      <c r="X24" s="53">
        <f>R24</f>
        <v>0</v>
      </c>
    </row>
    <row r="25" spans="1:24" x14ac:dyDescent="0.35">
      <c r="A25" s="37">
        <f t="shared" si="1"/>
        <v>9</v>
      </c>
      <c r="B25" s="37" t="str">
        <f>IF(F25&lt;=$G$10,VLOOKUP('[1]KALKULATOR 2023 PPK'!A40,[1]Robocze!$B$23:$C$102,2),"")</f>
        <v>1 rok</v>
      </c>
      <c r="C25" s="37">
        <f t="shared" si="2"/>
        <v>2023</v>
      </c>
      <c r="D25" s="38" t="str">
        <f t="shared" si="3"/>
        <v>wrzesień</v>
      </c>
      <c r="E25" s="39">
        <f t="shared" si="9"/>
        <v>20.749999999999989</v>
      </c>
      <c r="F25" s="43">
        <f t="shared" si="4"/>
        <v>45170</v>
      </c>
      <c r="G25" s="40">
        <f t="shared" si="5"/>
        <v>45199</v>
      </c>
      <c r="H25" s="42">
        <f>IF(F25&lt;=$G$10,$G$3,"")</f>
        <v>0.03</v>
      </c>
      <c r="I25" s="41">
        <f>IF(B25&lt;&gt;"",$G$4,"")</f>
        <v>200</v>
      </c>
      <c r="J25" s="41">
        <f t="shared" si="6"/>
        <v>1800</v>
      </c>
      <c r="K25" s="41">
        <f>IF(B25&lt;&gt;"",J25*H25/12,"")</f>
        <v>4.5</v>
      </c>
      <c r="L25" s="41">
        <f>IF(B25&lt;&gt;"",M25-J25,"")</f>
        <v>22.5</v>
      </c>
      <c r="M25" s="41">
        <f>IF(B25&lt;&gt;"",M24+I25+K25,"")</f>
        <v>1822.5</v>
      </c>
      <c r="N25" s="41">
        <f>IF(G25&lt;&gt;"",IF(E25&gt;=$G$7,$G$5,0),"")</f>
        <v>0</v>
      </c>
      <c r="O25" s="41">
        <f t="shared" si="7"/>
        <v>0</v>
      </c>
      <c r="P25" s="41">
        <f>IF(G25&lt;&gt;"",R24*H25/12,"")</f>
        <v>0</v>
      </c>
      <c r="Q25" s="41">
        <f>IF(G25&lt;&gt;"",R25-O25,"")</f>
        <v>0</v>
      </c>
      <c r="R25" s="41">
        <f>IF(G25&lt;&gt;"",R24+N25+P25,"")</f>
        <v>0</v>
      </c>
      <c r="T25" s="40">
        <f t="shared" si="8"/>
        <v>45170</v>
      </c>
      <c r="U25" s="53">
        <f>J25</f>
        <v>1800</v>
      </c>
      <c r="V25" s="53">
        <f>M25</f>
        <v>1822.5</v>
      </c>
      <c r="W25" s="53">
        <f>O25</f>
        <v>0</v>
      </c>
      <c r="X25" s="53">
        <f>R25</f>
        <v>0</v>
      </c>
    </row>
    <row r="26" spans="1:24" x14ac:dyDescent="0.35">
      <c r="A26" s="37">
        <f t="shared" si="1"/>
        <v>10</v>
      </c>
      <c r="B26" s="37" t="str">
        <f>IF(F26&lt;=$G$10,VLOOKUP('[1]KALKULATOR 2023 PPK'!A41,[1]Robocze!$B$23:$C$102,2),"")</f>
        <v>1 rok</v>
      </c>
      <c r="C26" s="37">
        <f t="shared" si="2"/>
        <v>2023</v>
      </c>
      <c r="D26" s="38" t="str">
        <f t="shared" si="3"/>
        <v>październik</v>
      </c>
      <c r="E26" s="39">
        <f t="shared" si="9"/>
        <v>20.833333333333321</v>
      </c>
      <c r="F26" s="43">
        <f t="shared" si="4"/>
        <v>45200</v>
      </c>
      <c r="G26" s="40">
        <f t="shared" si="5"/>
        <v>45230</v>
      </c>
      <c r="H26" s="42">
        <f>IF(F26&lt;=$G$10,$G$3,"")</f>
        <v>0.03</v>
      </c>
      <c r="I26" s="41">
        <f>IF(B26&lt;&gt;"",$G$4,"")</f>
        <v>200</v>
      </c>
      <c r="J26" s="41">
        <f t="shared" si="6"/>
        <v>2000</v>
      </c>
      <c r="K26" s="41">
        <f>IF(B26&lt;&gt;"",J26*H26/12,"")</f>
        <v>5</v>
      </c>
      <c r="L26" s="41">
        <f>IF(B26&lt;&gt;"",M26-J26,"")</f>
        <v>27.5</v>
      </c>
      <c r="M26" s="41">
        <f>IF(B26&lt;&gt;"",M25+I26+K26,"")</f>
        <v>2027.5</v>
      </c>
      <c r="N26" s="41">
        <f>IF(G26&lt;&gt;"",IF(E26&gt;=$G$7,$G$5,0),"")</f>
        <v>0</v>
      </c>
      <c r="O26" s="41">
        <f t="shared" si="7"/>
        <v>0</v>
      </c>
      <c r="P26" s="41">
        <f>IF(G26&lt;&gt;"",R25*H26/12,"")</f>
        <v>0</v>
      </c>
      <c r="Q26" s="41">
        <f>IF(G26&lt;&gt;"",R26-O26,"")</f>
        <v>0</v>
      </c>
      <c r="R26" s="41">
        <f>IF(G26&lt;&gt;"",R25+N26+P26,"")</f>
        <v>0</v>
      </c>
      <c r="T26" s="40">
        <f t="shared" si="8"/>
        <v>45200</v>
      </c>
      <c r="U26" s="53">
        <f>J26</f>
        <v>2000</v>
      </c>
      <c r="V26" s="53">
        <f>M26</f>
        <v>2027.5</v>
      </c>
      <c r="W26" s="53">
        <f>O26</f>
        <v>0</v>
      </c>
      <c r="X26" s="53">
        <f>R26</f>
        <v>0</v>
      </c>
    </row>
    <row r="27" spans="1:24" x14ac:dyDescent="0.35">
      <c r="A27" s="37">
        <f t="shared" si="1"/>
        <v>11</v>
      </c>
      <c r="B27" s="37" t="str">
        <f>IF(F27&lt;=$G$10,VLOOKUP('[1]KALKULATOR 2023 PPK'!A42,[1]Robocze!$B$23:$C$102,2),"")</f>
        <v>1 rok</v>
      </c>
      <c r="C27" s="37">
        <f t="shared" si="2"/>
        <v>2023</v>
      </c>
      <c r="D27" s="38" t="str">
        <f t="shared" si="3"/>
        <v>listopad</v>
      </c>
      <c r="E27" s="39">
        <f t="shared" si="9"/>
        <v>20.916666666666654</v>
      </c>
      <c r="F27" s="43">
        <f t="shared" si="4"/>
        <v>45231</v>
      </c>
      <c r="G27" s="40">
        <f t="shared" si="5"/>
        <v>45260</v>
      </c>
      <c r="H27" s="42">
        <f>IF(F27&lt;=$G$10,$G$3,"")</f>
        <v>0.03</v>
      </c>
      <c r="I27" s="41">
        <f>IF(B27&lt;&gt;"",$G$4,"")</f>
        <v>200</v>
      </c>
      <c r="J27" s="41">
        <f t="shared" si="6"/>
        <v>2200</v>
      </c>
      <c r="K27" s="41">
        <f>IF(B27&lt;&gt;"",J27*H27/12,"")</f>
        <v>5.5</v>
      </c>
      <c r="L27" s="41">
        <f>IF(B27&lt;&gt;"",M27-J27,"")</f>
        <v>33</v>
      </c>
      <c r="M27" s="41">
        <f>IF(B27&lt;&gt;"",M26+I27+K27,"")</f>
        <v>2233</v>
      </c>
      <c r="N27" s="41">
        <f>IF(G27&lt;&gt;"",IF(E27&gt;=$G$7,$G$5,0),"")</f>
        <v>0</v>
      </c>
      <c r="O27" s="41">
        <f t="shared" si="7"/>
        <v>0</v>
      </c>
      <c r="P27" s="41">
        <f>IF(G27&lt;&gt;"",R26*H27/12,"")</f>
        <v>0</v>
      </c>
      <c r="Q27" s="41">
        <f>IF(G27&lt;&gt;"",R27-O27,"")</f>
        <v>0</v>
      </c>
      <c r="R27" s="41">
        <f>IF(G27&lt;&gt;"",R26+N27+P27,"")</f>
        <v>0</v>
      </c>
      <c r="T27" s="40">
        <f t="shared" si="8"/>
        <v>45231</v>
      </c>
      <c r="U27" s="53">
        <f>J27</f>
        <v>2200</v>
      </c>
      <c r="V27" s="53">
        <f>M27</f>
        <v>2233</v>
      </c>
      <c r="W27" s="53">
        <f>O27</f>
        <v>0</v>
      </c>
      <c r="X27" s="53">
        <f>R27</f>
        <v>0</v>
      </c>
    </row>
    <row r="28" spans="1:24" x14ac:dyDescent="0.35">
      <c r="A28" s="37">
        <f t="shared" si="1"/>
        <v>12</v>
      </c>
      <c r="B28" s="44" t="str">
        <f>IF(F28&lt;=$G$10,VLOOKUP('[1]KALKULATOR 2023 PPK'!A43,[1]Robocze!$B$23:$C$102,2),"")</f>
        <v>1 rok</v>
      </c>
      <c r="C28" s="44">
        <f t="shared" si="2"/>
        <v>2023</v>
      </c>
      <c r="D28" s="38" t="str">
        <f t="shared" si="3"/>
        <v>grudzień</v>
      </c>
      <c r="E28" s="45">
        <f t="shared" si="9"/>
        <v>20.999999999999986</v>
      </c>
      <c r="F28" s="46">
        <f t="shared" si="4"/>
        <v>45261</v>
      </c>
      <c r="G28" s="47">
        <f t="shared" si="5"/>
        <v>45291</v>
      </c>
      <c r="H28" s="42">
        <f>IF(F28&lt;=$G$10,$G$3,"")</f>
        <v>0.03</v>
      </c>
      <c r="I28" s="41">
        <f>IF(B28&lt;&gt;"",$G$4,"")</f>
        <v>200</v>
      </c>
      <c r="J28" s="48">
        <f t="shared" si="6"/>
        <v>2400</v>
      </c>
      <c r="K28" s="41">
        <f>IF(B28&lt;&gt;"",J28*H28/12,"")</f>
        <v>6</v>
      </c>
      <c r="L28" s="48">
        <f>IF(B28&lt;&gt;"",M28-J28,"")</f>
        <v>39</v>
      </c>
      <c r="M28" s="41">
        <f>IF(B28&lt;&gt;"",M27+I28+K28,"")</f>
        <v>2439</v>
      </c>
      <c r="N28" s="41">
        <f>IF(G28&lt;&gt;"",IF(E28&gt;=$G$7,$G$5,0),"")</f>
        <v>0</v>
      </c>
      <c r="O28" s="48">
        <f t="shared" si="7"/>
        <v>0</v>
      </c>
      <c r="P28" s="41">
        <f>IF(G28&lt;&gt;"",R27*H28/12,"")</f>
        <v>0</v>
      </c>
      <c r="Q28" s="48">
        <f>IF(G28&lt;&gt;"",R28-O28,"")</f>
        <v>0</v>
      </c>
      <c r="R28" s="41">
        <f>IF(G28&lt;&gt;"",R27+N28+P28,"")</f>
        <v>0</v>
      </c>
      <c r="T28" s="40">
        <f t="shared" si="8"/>
        <v>45261</v>
      </c>
      <c r="U28" s="53">
        <f>J28</f>
        <v>2400</v>
      </c>
      <c r="V28" s="53">
        <f>M28</f>
        <v>2439</v>
      </c>
      <c r="W28" s="53">
        <f>O28</f>
        <v>0</v>
      </c>
      <c r="X28" s="53">
        <f>R28</f>
        <v>0</v>
      </c>
    </row>
    <row r="29" spans="1:24" x14ac:dyDescent="0.35">
      <c r="A29" s="37">
        <f t="shared" si="1"/>
        <v>13</v>
      </c>
      <c r="B29" s="37" t="str">
        <f>IF(F29&lt;=$G$10,VLOOKUP('[1]KALKULATOR 2023 PPK'!A44,[1]Robocze!$B$23:$C$102,2),"")</f>
        <v>2 rok</v>
      </c>
      <c r="C29" s="37">
        <f t="shared" si="2"/>
        <v>2024</v>
      </c>
      <c r="D29" s="38" t="str">
        <f t="shared" si="3"/>
        <v>styczeń</v>
      </c>
      <c r="E29" s="39">
        <f t="shared" si="9"/>
        <v>21.083333333333318</v>
      </c>
      <c r="F29" s="40">
        <f t="shared" si="4"/>
        <v>45292</v>
      </c>
      <c r="G29" s="40">
        <f t="shared" si="5"/>
        <v>45322</v>
      </c>
      <c r="H29" s="42">
        <f>IF(F29&lt;=$G$10,$G$3,"")</f>
        <v>0.03</v>
      </c>
      <c r="I29" s="41">
        <f>IF(B29&lt;&gt;"",$G$4,"")</f>
        <v>200</v>
      </c>
      <c r="J29" s="41">
        <f t="shared" si="6"/>
        <v>2600</v>
      </c>
      <c r="K29" s="41">
        <f>IF(B29&lt;&gt;"",J29*H29/12,"")</f>
        <v>6.5</v>
      </c>
      <c r="L29" s="41">
        <f>IF(B29&lt;&gt;"",M29-J29,"")</f>
        <v>45.5</v>
      </c>
      <c r="M29" s="41">
        <f>IF(B29&lt;&gt;"",M28+I29+K29,"")</f>
        <v>2645.5</v>
      </c>
      <c r="N29" s="41">
        <f>IF(G29&lt;&gt;"",IF(E29&gt;=$G$7,$G$5,0),"")</f>
        <v>0</v>
      </c>
      <c r="O29" s="41">
        <f t="shared" si="7"/>
        <v>0</v>
      </c>
      <c r="P29" s="41">
        <f>IF(G29&lt;&gt;"",R28*H29/12,"")</f>
        <v>0</v>
      </c>
      <c r="Q29" s="41">
        <f>IF(G29&lt;&gt;"",R29-O29,"")</f>
        <v>0</v>
      </c>
      <c r="R29" s="41">
        <f>IF(G29&lt;&gt;"",R28+N29+P29,"")</f>
        <v>0</v>
      </c>
      <c r="T29" s="40">
        <f t="shared" si="8"/>
        <v>45292</v>
      </c>
      <c r="U29" s="53">
        <f>J29</f>
        <v>2600</v>
      </c>
      <c r="V29" s="53">
        <f>M29</f>
        <v>2645.5</v>
      </c>
      <c r="W29" s="53">
        <f>O29</f>
        <v>0</v>
      </c>
      <c r="X29" s="53">
        <f>R29</f>
        <v>0</v>
      </c>
    </row>
    <row r="30" spans="1:24" x14ac:dyDescent="0.35">
      <c r="A30" s="37">
        <f t="shared" si="1"/>
        <v>14</v>
      </c>
      <c r="B30" s="37" t="str">
        <f>IF(F30&lt;=$G$10,VLOOKUP('[1]KALKULATOR 2023 PPK'!A45,[1]Robocze!$B$23:$C$102,2),"")</f>
        <v>2 rok</v>
      </c>
      <c r="C30" s="37">
        <f t="shared" si="2"/>
        <v>2024</v>
      </c>
      <c r="D30" s="38" t="str">
        <f t="shared" si="3"/>
        <v>luty</v>
      </c>
      <c r="E30" s="39">
        <f t="shared" si="9"/>
        <v>21.16666666666665</v>
      </c>
      <c r="F30" s="43">
        <f t="shared" si="4"/>
        <v>45323</v>
      </c>
      <c r="G30" s="40">
        <f t="shared" si="5"/>
        <v>45351</v>
      </c>
      <c r="H30" s="42">
        <f>IF(F30&lt;=$G$10,$G$3,"")</f>
        <v>0.03</v>
      </c>
      <c r="I30" s="41">
        <f>IF(B30&lt;&gt;"",$G$4,"")</f>
        <v>200</v>
      </c>
      <c r="J30" s="41">
        <f t="shared" si="6"/>
        <v>2800</v>
      </c>
      <c r="K30" s="41">
        <f>IF(B30&lt;&gt;"",J30*H30/12,"")</f>
        <v>7</v>
      </c>
      <c r="L30" s="41">
        <f>IF(B30&lt;&gt;"",M30-J30,"")</f>
        <v>52.5</v>
      </c>
      <c r="M30" s="41">
        <f>IF(B30&lt;&gt;"",M29+I30+K30,"")</f>
        <v>2852.5</v>
      </c>
      <c r="N30" s="41">
        <f>IF(G30&lt;&gt;"",IF(E30&gt;=$G$7,$G$5,0),"")</f>
        <v>0</v>
      </c>
      <c r="O30" s="41">
        <f t="shared" si="7"/>
        <v>0</v>
      </c>
      <c r="P30" s="41">
        <f>IF(G30&lt;&gt;"",R29*H30/12,"")</f>
        <v>0</v>
      </c>
      <c r="Q30" s="41">
        <f>IF(G30&lt;&gt;"",R30-O30,"")</f>
        <v>0</v>
      </c>
      <c r="R30" s="41">
        <f>IF(G30&lt;&gt;"",R29+N30+P30,"")</f>
        <v>0</v>
      </c>
      <c r="T30" s="40">
        <f t="shared" si="8"/>
        <v>45323</v>
      </c>
      <c r="U30" s="53">
        <f>J30</f>
        <v>2800</v>
      </c>
      <c r="V30" s="53">
        <f>M30</f>
        <v>2852.5</v>
      </c>
      <c r="W30" s="53">
        <f>O30</f>
        <v>0</v>
      </c>
      <c r="X30" s="53">
        <f>R30</f>
        <v>0</v>
      </c>
    </row>
    <row r="31" spans="1:24" x14ac:dyDescent="0.35">
      <c r="A31" s="37">
        <f t="shared" si="1"/>
        <v>15</v>
      </c>
      <c r="B31" s="37" t="str">
        <f>IF(F31&lt;=$G$10,VLOOKUP('[1]KALKULATOR 2023 PPK'!A46,[1]Robocze!$B$23:$C$102,2),"")</f>
        <v>2 rok</v>
      </c>
      <c r="C31" s="37">
        <f t="shared" si="2"/>
        <v>2024</v>
      </c>
      <c r="D31" s="38" t="str">
        <f t="shared" si="3"/>
        <v>marzec</v>
      </c>
      <c r="E31" s="39">
        <f t="shared" si="9"/>
        <v>21.249999999999982</v>
      </c>
      <c r="F31" s="43">
        <f t="shared" si="4"/>
        <v>45352</v>
      </c>
      <c r="G31" s="40">
        <f t="shared" si="5"/>
        <v>45382</v>
      </c>
      <c r="H31" s="42">
        <f>IF(F31&lt;=$G$10,$G$3,"")</f>
        <v>0.03</v>
      </c>
      <c r="I31" s="41">
        <f>IF(B31&lt;&gt;"",$G$4,"")</f>
        <v>200</v>
      </c>
      <c r="J31" s="41">
        <f t="shared" si="6"/>
        <v>3000</v>
      </c>
      <c r="K31" s="41">
        <f>IF(B31&lt;&gt;"",J31*H31/12,"")</f>
        <v>7.5</v>
      </c>
      <c r="L31" s="41">
        <f>IF(B31&lt;&gt;"",M31-J31,"")</f>
        <v>60</v>
      </c>
      <c r="M31" s="41">
        <f>IF(B31&lt;&gt;"",M30+I31+K31,"")</f>
        <v>3060</v>
      </c>
      <c r="N31" s="41">
        <f>IF(G31&lt;&gt;"",IF(E31&gt;=$G$7,$G$5,0),"")</f>
        <v>0</v>
      </c>
      <c r="O31" s="41">
        <f t="shared" si="7"/>
        <v>0</v>
      </c>
      <c r="P31" s="41">
        <f>IF(G31&lt;&gt;"",R30*H31/12,"")</f>
        <v>0</v>
      </c>
      <c r="Q31" s="41">
        <f>IF(G31&lt;&gt;"",R31-O31,"")</f>
        <v>0</v>
      </c>
      <c r="R31" s="41">
        <f>IF(G31&lt;&gt;"",R30+N31+P31,"")</f>
        <v>0</v>
      </c>
      <c r="T31" s="40">
        <f t="shared" si="8"/>
        <v>45352</v>
      </c>
      <c r="U31" s="53">
        <f>J31</f>
        <v>3000</v>
      </c>
      <c r="V31" s="53">
        <f>M31</f>
        <v>3060</v>
      </c>
      <c r="W31" s="53">
        <f>O31</f>
        <v>0</v>
      </c>
      <c r="X31" s="53">
        <f>R31</f>
        <v>0</v>
      </c>
    </row>
    <row r="32" spans="1:24" x14ac:dyDescent="0.35">
      <c r="A32" s="37">
        <f t="shared" si="1"/>
        <v>16</v>
      </c>
      <c r="B32" s="37" t="str">
        <f>IF(F32&lt;=$G$10,VLOOKUP('[1]KALKULATOR 2023 PPK'!A47,[1]Robocze!$B$23:$C$102,2),"")</f>
        <v>2 rok</v>
      </c>
      <c r="C32" s="37">
        <f t="shared" si="2"/>
        <v>2024</v>
      </c>
      <c r="D32" s="38" t="str">
        <f t="shared" si="3"/>
        <v>kwiecień</v>
      </c>
      <c r="E32" s="39">
        <f t="shared" si="9"/>
        <v>21.333333333333314</v>
      </c>
      <c r="F32" s="43">
        <f t="shared" si="4"/>
        <v>45383</v>
      </c>
      <c r="G32" s="40">
        <f t="shared" si="5"/>
        <v>45412</v>
      </c>
      <c r="H32" s="42">
        <f>IF(F32&lt;=$G$10,$G$3,"")</f>
        <v>0.03</v>
      </c>
      <c r="I32" s="41">
        <f>IF(B32&lt;&gt;"",$G$4,"")</f>
        <v>200</v>
      </c>
      <c r="J32" s="41">
        <f t="shared" si="6"/>
        <v>3200</v>
      </c>
      <c r="K32" s="41">
        <f>IF(B32&lt;&gt;"",J32*H32/12,"")</f>
        <v>8</v>
      </c>
      <c r="L32" s="41">
        <f>IF(B32&lt;&gt;"",M32-J32,"")</f>
        <v>68</v>
      </c>
      <c r="M32" s="41">
        <f>IF(B32&lt;&gt;"",M31+I32+K32,"")</f>
        <v>3268</v>
      </c>
      <c r="N32" s="41">
        <f>IF(G32&lt;&gt;"",IF(E32&gt;=$G$7,$G$5,0),"")</f>
        <v>0</v>
      </c>
      <c r="O32" s="41">
        <f t="shared" si="7"/>
        <v>0</v>
      </c>
      <c r="P32" s="41">
        <f>IF(G32&lt;&gt;"",R31*H32/12,"")</f>
        <v>0</v>
      </c>
      <c r="Q32" s="41">
        <f>IF(G32&lt;&gt;"",R32-O32,"")</f>
        <v>0</v>
      </c>
      <c r="R32" s="41">
        <f>IF(G32&lt;&gt;"",R31+N32+P32,"")</f>
        <v>0</v>
      </c>
      <c r="T32" s="40">
        <f t="shared" si="8"/>
        <v>45383</v>
      </c>
      <c r="U32" s="53">
        <f>J32</f>
        <v>3200</v>
      </c>
      <c r="V32" s="53">
        <f>M32</f>
        <v>3268</v>
      </c>
      <c r="W32" s="53">
        <f>O32</f>
        <v>0</v>
      </c>
      <c r="X32" s="53">
        <f>R32</f>
        <v>0</v>
      </c>
    </row>
    <row r="33" spans="1:24" x14ac:dyDescent="0.35">
      <c r="A33" s="37">
        <f t="shared" si="1"/>
        <v>17</v>
      </c>
      <c r="B33" s="37" t="str">
        <f>IF(F33&lt;=$G$10,VLOOKUP('[1]KALKULATOR 2023 PPK'!A48,[1]Robocze!$B$23:$C$102,2),"")</f>
        <v>2 rok</v>
      </c>
      <c r="C33" s="37">
        <f t="shared" si="2"/>
        <v>2024</v>
      </c>
      <c r="D33" s="38" t="str">
        <f t="shared" si="3"/>
        <v>maj</v>
      </c>
      <c r="E33" s="39">
        <f t="shared" si="9"/>
        <v>21.416666666666647</v>
      </c>
      <c r="F33" s="43">
        <f t="shared" si="4"/>
        <v>45413</v>
      </c>
      <c r="G33" s="40">
        <f t="shared" si="5"/>
        <v>45443</v>
      </c>
      <c r="H33" s="42">
        <f>IF(F33&lt;=$G$10,$G$3,"")</f>
        <v>0.03</v>
      </c>
      <c r="I33" s="41">
        <f>IF(B33&lt;&gt;"",$G$4,"")</f>
        <v>200</v>
      </c>
      <c r="J33" s="41">
        <f t="shared" si="6"/>
        <v>3400</v>
      </c>
      <c r="K33" s="41">
        <f>IF(B33&lt;&gt;"",J33*H33/12,"")</f>
        <v>8.5</v>
      </c>
      <c r="L33" s="41">
        <f>IF(B33&lt;&gt;"",M33-J33,"")</f>
        <v>76.5</v>
      </c>
      <c r="M33" s="41">
        <f>IF(B33&lt;&gt;"",M32+I33+K33,"")</f>
        <v>3476.5</v>
      </c>
      <c r="N33" s="41">
        <f>IF(G33&lt;&gt;"",IF(E33&gt;=$G$7,$G$5,0),"")</f>
        <v>0</v>
      </c>
      <c r="O33" s="41">
        <f t="shared" si="7"/>
        <v>0</v>
      </c>
      <c r="P33" s="41">
        <f>IF(G33&lt;&gt;"",R32*H33/12,"")</f>
        <v>0</v>
      </c>
      <c r="Q33" s="41">
        <f>IF(G33&lt;&gt;"",R33-O33,"")</f>
        <v>0</v>
      </c>
      <c r="R33" s="41">
        <f>IF(G33&lt;&gt;"",R32+N33+P33,"")</f>
        <v>0</v>
      </c>
      <c r="T33" s="40">
        <f t="shared" si="8"/>
        <v>45413</v>
      </c>
      <c r="U33" s="53">
        <f>J33</f>
        <v>3400</v>
      </c>
      <c r="V33" s="53">
        <f>M33</f>
        <v>3476.5</v>
      </c>
      <c r="W33" s="53">
        <f>O33</f>
        <v>0</v>
      </c>
      <c r="X33" s="53">
        <f>R33</f>
        <v>0</v>
      </c>
    </row>
    <row r="34" spans="1:24" x14ac:dyDescent="0.35">
      <c r="A34" s="37">
        <f t="shared" si="1"/>
        <v>18</v>
      </c>
      <c r="B34" s="37" t="str">
        <f>IF(F34&lt;=$G$10,VLOOKUP('[1]KALKULATOR 2023 PPK'!A49,[1]Robocze!$B$23:$C$102,2),"")</f>
        <v>2 rok</v>
      </c>
      <c r="C34" s="37">
        <f t="shared" si="2"/>
        <v>2024</v>
      </c>
      <c r="D34" s="38" t="str">
        <f t="shared" si="3"/>
        <v>czerwiec</v>
      </c>
      <c r="E34" s="39">
        <f t="shared" si="9"/>
        <v>21.499999999999979</v>
      </c>
      <c r="F34" s="43">
        <f t="shared" si="4"/>
        <v>45444</v>
      </c>
      <c r="G34" s="40">
        <f t="shared" si="5"/>
        <v>45473</v>
      </c>
      <c r="H34" s="42">
        <f>IF(F34&lt;=$G$10,$G$3,"")</f>
        <v>0.03</v>
      </c>
      <c r="I34" s="41">
        <f>IF(B34&lt;&gt;"",$G$4,"")</f>
        <v>200</v>
      </c>
      <c r="J34" s="41">
        <f t="shared" si="6"/>
        <v>3600</v>
      </c>
      <c r="K34" s="41">
        <f>IF(B34&lt;&gt;"",J34*H34/12,"")</f>
        <v>9</v>
      </c>
      <c r="L34" s="41">
        <f>IF(B34&lt;&gt;"",M34-J34,"")</f>
        <v>85.5</v>
      </c>
      <c r="M34" s="41">
        <f>IF(B34&lt;&gt;"",M33+I34+K34,"")</f>
        <v>3685.5</v>
      </c>
      <c r="N34" s="41">
        <f>IF(G34&lt;&gt;"",IF(E34&gt;=$G$7,$G$5,0),"")</f>
        <v>0</v>
      </c>
      <c r="O34" s="41">
        <f t="shared" si="7"/>
        <v>0</v>
      </c>
      <c r="P34" s="41">
        <f>IF(G34&lt;&gt;"",R33*H34/12,"")</f>
        <v>0</v>
      </c>
      <c r="Q34" s="41">
        <f>IF(G34&lt;&gt;"",R34-O34,"")</f>
        <v>0</v>
      </c>
      <c r="R34" s="41">
        <f>IF(G34&lt;&gt;"",R33+N34+P34,"")</f>
        <v>0</v>
      </c>
      <c r="T34" s="40">
        <f t="shared" si="8"/>
        <v>45444</v>
      </c>
      <c r="U34" s="53">
        <f>J34</f>
        <v>3600</v>
      </c>
      <c r="V34" s="53">
        <f>M34</f>
        <v>3685.5</v>
      </c>
      <c r="W34" s="53">
        <f>O34</f>
        <v>0</v>
      </c>
      <c r="X34" s="53">
        <f>R34</f>
        <v>0</v>
      </c>
    </row>
    <row r="35" spans="1:24" x14ac:dyDescent="0.35">
      <c r="A35" s="37">
        <f t="shared" si="1"/>
        <v>19</v>
      </c>
      <c r="B35" s="37" t="str">
        <f>IF(F35&lt;=$G$10,VLOOKUP('[1]KALKULATOR 2023 PPK'!A50,[1]Robocze!$B$23:$C$102,2),"")</f>
        <v>2 rok</v>
      </c>
      <c r="C35" s="37">
        <f t="shared" si="2"/>
        <v>2024</v>
      </c>
      <c r="D35" s="38" t="str">
        <f t="shared" si="3"/>
        <v>lipiec</v>
      </c>
      <c r="E35" s="39">
        <f t="shared" si="9"/>
        <v>21.583333333333311</v>
      </c>
      <c r="F35" s="43">
        <f t="shared" si="4"/>
        <v>45474</v>
      </c>
      <c r="G35" s="40">
        <f t="shared" si="5"/>
        <v>45504</v>
      </c>
      <c r="H35" s="42">
        <f>IF(F35&lt;=$G$10,$G$3,"")</f>
        <v>0.03</v>
      </c>
      <c r="I35" s="41">
        <f>IF(B35&lt;&gt;"",$G$4,"")</f>
        <v>200</v>
      </c>
      <c r="J35" s="41">
        <f t="shared" si="6"/>
        <v>3800</v>
      </c>
      <c r="K35" s="41">
        <f>IF(B35&lt;&gt;"",J35*H35/12,"")</f>
        <v>9.5</v>
      </c>
      <c r="L35" s="41">
        <f>IF(B35&lt;&gt;"",M35-J35,"")</f>
        <v>95</v>
      </c>
      <c r="M35" s="41">
        <f>IF(B35&lt;&gt;"",M34+I35+K35,"")</f>
        <v>3895</v>
      </c>
      <c r="N35" s="41">
        <f>IF(G35&lt;&gt;"",IF(E35&gt;=$G$7,$G$5,0),"")</f>
        <v>0</v>
      </c>
      <c r="O35" s="41">
        <f t="shared" si="7"/>
        <v>0</v>
      </c>
      <c r="P35" s="41">
        <f>IF(G35&lt;&gt;"",R34*H35/12,"")</f>
        <v>0</v>
      </c>
      <c r="Q35" s="41">
        <f>IF(G35&lt;&gt;"",R35-O35,"")</f>
        <v>0</v>
      </c>
      <c r="R35" s="41">
        <f>IF(G35&lt;&gt;"",R34+N35+P35,"")</f>
        <v>0</v>
      </c>
      <c r="T35" s="40">
        <f t="shared" si="8"/>
        <v>45474</v>
      </c>
      <c r="U35" s="53">
        <f>J35</f>
        <v>3800</v>
      </c>
      <c r="V35" s="53">
        <f>M35</f>
        <v>3895</v>
      </c>
      <c r="W35" s="53">
        <f>O35</f>
        <v>0</v>
      </c>
      <c r="X35" s="53">
        <f>R35</f>
        <v>0</v>
      </c>
    </row>
    <row r="36" spans="1:24" x14ac:dyDescent="0.35">
      <c r="A36" s="37">
        <f t="shared" si="1"/>
        <v>20</v>
      </c>
      <c r="B36" s="37" t="str">
        <f>IF(F36&lt;=$G$10,VLOOKUP('[1]KALKULATOR 2023 PPK'!A51,[1]Robocze!$B$23:$C$102,2),"")</f>
        <v>2 rok</v>
      </c>
      <c r="C36" s="37">
        <f t="shared" si="2"/>
        <v>2024</v>
      </c>
      <c r="D36" s="38" t="str">
        <f t="shared" si="3"/>
        <v>sierpień</v>
      </c>
      <c r="E36" s="39">
        <f t="shared" si="9"/>
        <v>21.666666666666643</v>
      </c>
      <c r="F36" s="43">
        <f t="shared" si="4"/>
        <v>45505</v>
      </c>
      <c r="G36" s="40">
        <f t="shared" si="5"/>
        <v>45535</v>
      </c>
      <c r="H36" s="42">
        <f>IF(F36&lt;=$G$10,$G$3,"")</f>
        <v>0.03</v>
      </c>
      <c r="I36" s="41">
        <f>IF(B36&lt;&gt;"",$G$4,"")</f>
        <v>200</v>
      </c>
      <c r="J36" s="41">
        <f t="shared" si="6"/>
        <v>4000</v>
      </c>
      <c r="K36" s="41">
        <f>IF(B36&lt;&gt;"",J36*H36/12,"")</f>
        <v>10</v>
      </c>
      <c r="L36" s="41">
        <f>IF(B36&lt;&gt;"",M36-J36,"")</f>
        <v>105</v>
      </c>
      <c r="M36" s="41">
        <f>IF(B36&lt;&gt;"",M35+I36+K36,"")</f>
        <v>4105</v>
      </c>
      <c r="N36" s="41">
        <f>IF(G36&lt;&gt;"",IF(E36&gt;=$G$7,$G$5,0),"")</f>
        <v>0</v>
      </c>
      <c r="O36" s="41">
        <f t="shared" si="7"/>
        <v>0</v>
      </c>
      <c r="P36" s="41">
        <f>IF(G36&lt;&gt;"",R35*H36/12,"")</f>
        <v>0</v>
      </c>
      <c r="Q36" s="41">
        <f>IF(G36&lt;&gt;"",R36-O36,"")</f>
        <v>0</v>
      </c>
      <c r="R36" s="41">
        <f>IF(G36&lt;&gt;"",R35+N36+P36,"")</f>
        <v>0</v>
      </c>
      <c r="T36" s="40">
        <f t="shared" si="8"/>
        <v>45505</v>
      </c>
      <c r="U36" s="53">
        <f>J36</f>
        <v>4000</v>
      </c>
      <c r="V36" s="53">
        <f>M36</f>
        <v>4105</v>
      </c>
      <c r="W36" s="53">
        <f>O36</f>
        <v>0</v>
      </c>
      <c r="X36" s="53">
        <f>R36</f>
        <v>0</v>
      </c>
    </row>
    <row r="37" spans="1:24" x14ac:dyDescent="0.35">
      <c r="A37" s="37">
        <f t="shared" si="1"/>
        <v>21</v>
      </c>
      <c r="B37" s="37" t="str">
        <f>IF(F37&lt;=$G$10,VLOOKUP('[1]KALKULATOR 2023 PPK'!A52,[1]Robocze!$B$23:$C$102,2),"")</f>
        <v>2 rok</v>
      </c>
      <c r="C37" s="37">
        <f t="shared" si="2"/>
        <v>2024</v>
      </c>
      <c r="D37" s="38" t="str">
        <f t="shared" si="3"/>
        <v>wrzesień</v>
      </c>
      <c r="E37" s="39">
        <f t="shared" si="9"/>
        <v>21.749999999999975</v>
      </c>
      <c r="F37" s="43">
        <f t="shared" si="4"/>
        <v>45536</v>
      </c>
      <c r="G37" s="40">
        <f t="shared" si="5"/>
        <v>45565</v>
      </c>
      <c r="H37" s="42">
        <f>IF(F37&lt;=$G$10,$G$3,"")</f>
        <v>0.03</v>
      </c>
      <c r="I37" s="41">
        <f>IF(B37&lt;&gt;"",$G$4,"")</f>
        <v>200</v>
      </c>
      <c r="J37" s="41">
        <f t="shared" si="6"/>
        <v>4200</v>
      </c>
      <c r="K37" s="41">
        <f>IF(B37&lt;&gt;"",J37*H37/12,"")</f>
        <v>10.5</v>
      </c>
      <c r="L37" s="41">
        <f>IF(B37&lt;&gt;"",M37-J37,"")</f>
        <v>115.5</v>
      </c>
      <c r="M37" s="41">
        <f>IF(B37&lt;&gt;"",M36+I37+K37,"")</f>
        <v>4315.5</v>
      </c>
      <c r="N37" s="41">
        <f>IF(G37&lt;&gt;"",IF(E37&gt;=$G$7,$G$5,0),"")</f>
        <v>0</v>
      </c>
      <c r="O37" s="41">
        <f t="shared" si="7"/>
        <v>0</v>
      </c>
      <c r="P37" s="41">
        <f>IF(G37&lt;&gt;"",R36*H37/12,"")</f>
        <v>0</v>
      </c>
      <c r="Q37" s="41">
        <f>IF(G37&lt;&gt;"",R37-O37,"")</f>
        <v>0</v>
      </c>
      <c r="R37" s="41">
        <f>IF(G37&lt;&gt;"",R36+N37+P37,"")</f>
        <v>0</v>
      </c>
      <c r="T37" s="40">
        <f t="shared" si="8"/>
        <v>45536</v>
      </c>
      <c r="U37" s="53">
        <f>J37</f>
        <v>4200</v>
      </c>
      <c r="V37" s="53">
        <f>M37</f>
        <v>4315.5</v>
      </c>
      <c r="W37" s="53">
        <f>O37</f>
        <v>0</v>
      </c>
      <c r="X37" s="53">
        <f>R37</f>
        <v>0</v>
      </c>
    </row>
    <row r="38" spans="1:24" x14ac:dyDescent="0.35">
      <c r="A38" s="37">
        <f t="shared" si="1"/>
        <v>22</v>
      </c>
      <c r="B38" s="37" t="str">
        <f>IF(F38&lt;=$G$10,VLOOKUP('[1]KALKULATOR 2023 PPK'!A53,[1]Robocze!$B$23:$C$102,2),"")</f>
        <v>2 rok</v>
      </c>
      <c r="C38" s="37">
        <f t="shared" si="2"/>
        <v>2024</v>
      </c>
      <c r="D38" s="38" t="str">
        <f t="shared" si="3"/>
        <v>październik</v>
      </c>
      <c r="E38" s="39">
        <f t="shared" si="9"/>
        <v>21.833333333333307</v>
      </c>
      <c r="F38" s="43">
        <f t="shared" si="4"/>
        <v>45566</v>
      </c>
      <c r="G38" s="40">
        <f t="shared" si="5"/>
        <v>45596</v>
      </c>
      <c r="H38" s="42">
        <f>IF(F38&lt;=$G$10,$G$3,"")</f>
        <v>0.03</v>
      </c>
      <c r="I38" s="41">
        <f>IF(B38&lt;&gt;"",$G$4,"")</f>
        <v>200</v>
      </c>
      <c r="J38" s="41">
        <f t="shared" si="6"/>
        <v>4400</v>
      </c>
      <c r="K38" s="41">
        <f>IF(B38&lt;&gt;"",J38*H38/12,"")</f>
        <v>11</v>
      </c>
      <c r="L38" s="41">
        <f>IF(B38&lt;&gt;"",M38-J38,"")</f>
        <v>126.5</v>
      </c>
      <c r="M38" s="41">
        <f>IF(B38&lt;&gt;"",M37+I38+K38,"")</f>
        <v>4526.5</v>
      </c>
      <c r="N38" s="41">
        <f>IF(G38&lt;&gt;"",IF(E38&gt;=$G$7,$G$5,0),"")</f>
        <v>0</v>
      </c>
      <c r="O38" s="41">
        <f t="shared" si="7"/>
        <v>0</v>
      </c>
      <c r="P38" s="41">
        <f>IF(G38&lt;&gt;"",R37*H38/12,"")</f>
        <v>0</v>
      </c>
      <c r="Q38" s="41">
        <f>IF(G38&lt;&gt;"",R38-O38,"")</f>
        <v>0</v>
      </c>
      <c r="R38" s="41">
        <f>IF(G38&lt;&gt;"",R37+N38+P38,"")</f>
        <v>0</v>
      </c>
      <c r="T38" s="40">
        <f t="shared" si="8"/>
        <v>45566</v>
      </c>
      <c r="U38" s="53">
        <f>J38</f>
        <v>4400</v>
      </c>
      <c r="V38" s="53">
        <f>M38</f>
        <v>4526.5</v>
      </c>
      <c r="W38" s="53">
        <f>O38</f>
        <v>0</v>
      </c>
      <c r="X38" s="53">
        <f>R38</f>
        <v>0</v>
      </c>
    </row>
    <row r="39" spans="1:24" x14ac:dyDescent="0.35">
      <c r="A39" s="37">
        <f t="shared" si="1"/>
        <v>23</v>
      </c>
      <c r="B39" s="37" t="str">
        <f>IF(F39&lt;=$G$10,VLOOKUP('[1]KALKULATOR 2023 PPK'!A54,[1]Robocze!$B$23:$C$102,2),"")</f>
        <v>2 rok</v>
      </c>
      <c r="C39" s="37">
        <f t="shared" si="2"/>
        <v>2024</v>
      </c>
      <c r="D39" s="38" t="str">
        <f t="shared" si="3"/>
        <v>listopad</v>
      </c>
      <c r="E39" s="39">
        <f t="shared" si="9"/>
        <v>21.916666666666639</v>
      </c>
      <c r="F39" s="43">
        <f t="shared" si="4"/>
        <v>45597</v>
      </c>
      <c r="G39" s="40">
        <f t="shared" si="5"/>
        <v>45626</v>
      </c>
      <c r="H39" s="42">
        <f>IF(F39&lt;=$G$10,$G$3,"")</f>
        <v>0.03</v>
      </c>
      <c r="I39" s="41">
        <f>IF(B39&lt;&gt;"",$G$4,"")</f>
        <v>200</v>
      </c>
      <c r="J39" s="41">
        <f t="shared" si="6"/>
        <v>4600</v>
      </c>
      <c r="K39" s="41">
        <f>IF(B39&lt;&gt;"",J39*H39/12,"")</f>
        <v>11.5</v>
      </c>
      <c r="L39" s="41">
        <f>IF(B39&lt;&gt;"",M39-J39,"")</f>
        <v>138</v>
      </c>
      <c r="M39" s="41">
        <f>IF(B39&lt;&gt;"",M38+I39+K39,"")</f>
        <v>4738</v>
      </c>
      <c r="N39" s="41">
        <f>IF(G39&lt;&gt;"",IF(E39&gt;=$G$7,$G$5,0),"")</f>
        <v>0</v>
      </c>
      <c r="O39" s="41">
        <f t="shared" si="7"/>
        <v>0</v>
      </c>
      <c r="P39" s="41">
        <f>IF(G39&lt;&gt;"",R38*H39/12,"")</f>
        <v>0</v>
      </c>
      <c r="Q39" s="41">
        <f>IF(G39&lt;&gt;"",R39-O39,"")</f>
        <v>0</v>
      </c>
      <c r="R39" s="41">
        <f>IF(G39&lt;&gt;"",R38+N39+P39,"")</f>
        <v>0</v>
      </c>
      <c r="T39" s="40">
        <f t="shared" si="8"/>
        <v>45597</v>
      </c>
      <c r="U39" s="53">
        <f>J39</f>
        <v>4600</v>
      </c>
      <c r="V39" s="53">
        <f>M39</f>
        <v>4738</v>
      </c>
      <c r="W39" s="53">
        <f>O39</f>
        <v>0</v>
      </c>
      <c r="X39" s="53">
        <f>R39</f>
        <v>0</v>
      </c>
    </row>
    <row r="40" spans="1:24" s="56" customFormat="1" x14ac:dyDescent="0.35">
      <c r="A40" s="37">
        <f t="shared" si="1"/>
        <v>24</v>
      </c>
      <c r="B40" s="44" t="str">
        <f>IF(F40&lt;=$G$10,VLOOKUP('[1]KALKULATOR 2023 PPK'!A55,[1]Robocze!$B$23:$C$102,2),"")</f>
        <v>2 rok</v>
      </c>
      <c r="C40" s="44">
        <f t="shared" si="2"/>
        <v>2024</v>
      </c>
      <c r="D40" s="38" t="str">
        <f t="shared" si="3"/>
        <v>grudzień</v>
      </c>
      <c r="E40" s="45">
        <f t="shared" si="9"/>
        <v>21.999999999999972</v>
      </c>
      <c r="F40" s="46">
        <f t="shared" si="4"/>
        <v>45627</v>
      </c>
      <c r="G40" s="47">
        <f t="shared" si="5"/>
        <v>45657</v>
      </c>
      <c r="H40" s="42">
        <f>IF(F40&lt;=$G$10,$G$3,"")</f>
        <v>0.03</v>
      </c>
      <c r="I40" s="41">
        <f>IF(B40&lt;&gt;"",$G$4,"")</f>
        <v>200</v>
      </c>
      <c r="J40" s="48">
        <f t="shared" si="6"/>
        <v>4800</v>
      </c>
      <c r="K40" s="41">
        <f>IF(B40&lt;&gt;"",J40*H40/12,"")</f>
        <v>12</v>
      </c>
      <c r="L40" s="48">
        <f>IF(B40&lt;&gt;"",M40-J40,"")</f>
        <v>150</v>
      </c>
      <c r="M40" s="41">
        <f>IF(B40&lt;&gt;"",M39+I40+K40,"")</f>
        <v>4950</v>
      </c>
      <c r="N40" s="41">
        <f>IF(G40&lt;&gt;"",IF(E40&gt;=$G$7,$G$5,0),"")</f>
        <v>0</v>
      </c>
      <c r="O40" s="48">
        <f t="shared" si="7"/>
        <v>0</v>
      </c>
      <c r="P40" s="41">
        <f>IF(G40&lt;&gt;"",R39*H40/12,"")</f>
        <v>0</v>
      </c>
      <c r="Q40" s="48">
        <f>IF(G40&lt;&gt;"",R40-O40,"")</f>
        <v>0</v>
      </c>
      <c r="R40" s="41">
        <f>IF(G40&lt;&gt;"",R39+N40+P40,"")</f>
        <v>0</v>
      </c>
      <c r="T40" s="40">
        <f t="shared" si="8"/>
        <v>45627</v>
      </c>
      <c r="U40" s="53">
        <f>J40</f>
        <v>4800</v>
      </c>
      <c r="V40" s="53">
        <f>M40</f>
        <v>4950</v>
      </c>
      <c r="W40" s="53">
        <f>O40</f>
        <v>0</v>
      </c>
      <c r="X40" s="53">
        <f>R40</f>
        <v>0</v>
      </c>
    </row>
    <row r="41" spans="1:24" x14ac:dyDescent="0.35">
      <c r="A41" s="37">
        <f t="shared" si="1"/>
        <v>25</v>
      </c>
      <c r="B41" s="37" t="str">
        <f>IF(F41&lt;=$G$10,VLOOKUP('[1]KALKULATOR 2023 PPK'!A56,[1]Robocze!$B$23:$C$102,2),"")</f>
        <v>3 rok</v>
      </c>
      <c r="C41" s="37">
        <f t="shared" si="2"/>
        <v>2025</v>
      </c>
      <c r="D41" s="38" t="str">
        <f t="shared" si="3"/>
        <v>styczeń</v>
      </c>
      <c r="E41" s="39">
        <f t="shared" si="9"/>
        <v>22.083333333333304</v>
      </c>
      <c r="F41" s="40">
        <f t="shared" si="4"/>
        <v>45658</v>
      </c>
      <c r="G41" s="40">
        <f t="shared" si="5"/>
        <v>45688</v>
      </c>
      <c r="H41" s="42">
        <f>IF(F41&lt;=$G$10,$G$3,"")</f>
        <v>0.03</v>
      </c>
      <c r="I41" s="41">
        <f>IF(B41&lt;&gt;"",$G$4,"")</f>
        <v>200</v>
      </c>
      <c r="J41" s="41">
        <f t="shared" si="6"/>
        <v>5000</v>
      </c>
      <c r="K41" s="41">
        <f>IF(B41&lt;&gt;"",J41*H41/12,"")</f>
        <v>12.5</v>
      </c>
      <c r="L41" s="41">
        <f>IF(B41&lt;&gt;"",M41-J41,"")</f>
        <v>162.5</v>
      </c>
      <c r="M41" s="41">
        <f>IF(B41&lt;&gt;"",M40+I41+K41,"")</f>
        <v>5162.5</v>
      </c>
      <c r="N41" s="41">
        <f>IF(G41&lt;&gt;"",IF(E41&gt;=$G$7,$G$5,0),"")</f>
        <v>0</v>
      </c>
      <c r="O41" s="41">
        <f t="shared" si="7"/>
        <v>0</v>
      </c>
      <c r="P41" s="41">
        <f>IF(G41&lt;&gt;"",R40*H41/12,"")</f>
        <v>0</v>
      </c>
      <c r="Q41" s="41">
        <f>IF(G41&lt;&gt;"",R41-O41,"")</f>
        <v>0</v>
      </c>
      <c r="R41" s="41">
        <f>IF(G41&lt;&gt;"",R40+N41+P41,"")</f>
        <v>0</v>
      </c>
      <c r="T41" s="40">
        <f t="shared" si="8"/>
        <v>45658</v>
      </c>
      <c r="U41" s="53">
        <f>J41</f>
        <v>5000</v>
      </c>
      <c r="V41" s="53">
        <f>M41</f>
        <v>5162.5</v>
      </c>
      <c r="W41" s="53">
        <f>O41</f>
        <v>0</v>
      </c>
      <c r="X41" s="53">
        <f>R41</f>
        <v>0</v>
      </c>
    </row>
    <row r="42" spans="1:24" x14ac:dyDescent="0.35">
      <c r="A42" s="37">
        <f t="shared" si="1"/>
        <v>26</v>
      </c>
      <c r="B42" s="37" t="str">
        <f>IF(F42&lt;=$G$10,VLOOKUP('[1]KALKULATOR 2023 PPK'!A57,[1]Robocze!$B$23:$C$102,2),"")</f>
        <v>3 rok</v>
      </c>
      <c r="C42" s="37">
        <f t="shared" si="2"/>
        <v>2025</v>
      </c>
      <c r="D42" s="38" t="str">
        <f t="shared" si="3"/>
        <v>luty</v>
      </c>
      <c r="E42" s="39">
        <f t="shared" si="9"/>
        <v>22.166666666666636</v>
      </c>
      <c r="F42" s="43">
        <f t="shared" si="4"/>
        <v>45689</v>
      </c>
      <c r="G42" s="40">
        <f t="shared" si="5"/>
        <v>45716</v>
      </c>
      <c r="H42" s="42">
        <f>IF(F42&lt;=$G$10,$G$3,"")</f>
        <v>0.03</v>
      </c>
      <c r="I42" s="41">
        <f>IF(B42&lt;&gt;"",$G$4,"")</f>
        <v>200</v>
      </c>
      <c r="J42" s="41">
        <f t="shared" si="6"/>
        <v>5200</v>
      </c>
      <c r="K42" s="41">
        <f>IF(B42&lt;&gt;"",J42*H42/12,"")</f>
        <v>13</v>
      </c>
      <c r="L42" s="41">
        <f>IF(B42&lt;&gt;"",M42-J42,"")</f>
        <v>175.5</v>
      </c>
      <c r="M42" s="41">
        <f>IF(B42&lt;&gt;"",M41+I42+K42,"")</f>
        <v>5375.5</v>
      </c>
      <c r="N42" s="41">
        <f>IF(G42&lt;&gt;"",IF(E42&gt;=$G$7,$G$5,0),"")</f>
        <v>0</v>
      </c>
      <c r="O42" s="41">
        <f t="shared" si="7"/>
        <v>0</v>
      </c>
      <c r="P42" s="41">
        <f>IF(G42&lt;&gt;"",R41*H42/12,"")</f>
        <v>0</v>
      </c>
      <c r="Q42" s="41">
        <f>IF(G42&lt;&gt;"",R42-O42,"")</f>
        <v>0</v>
      </c>
      <c r="R42" s="41">
        <f>IF(G42&lt;&gt;"",R41+N42+P42,"")</f>
        <v>0</v>
      </c>
      <c r="T42" s="40">
        <f t="shared" si="8"/>
        <v>45689</v>
      </c>
      <c r="U42" s="53">
        <f>J42</f>
        <v>5200</v>
      </c>
      <c r="V42" s="53">
        <f>M42</f>
        <v>5375.5</v>
      </c>
      <c r="W42" s="53">
        <f>O42</f>
        <v>0</v>
      </c>
      <c r="X42" s="53">
        <f>R42</f>
        <v>0</v>
      </c>
    </row>
    <row r="43" spans="1:24" x14ac:dyDescent="0.35">
      <c r="A43" s="37">
        <f t="shared" si="1"/>
        <v>27</v>
      </c>
      <c r="B43" s="37" t="str">
        <f>IF(F43&lt;=$G$10,VLOOKUP('[1]KALKULATOR 2023 PPK'!A58,[1]Robocze!$B$23:$C$102,2),"")</f>
        <v>3 rok</v>
      </c>
      <c r="C43" s="37">
        <f t="shared" si="2"/>
        <v>2025</v>
      </c>
      <c r="D43" s="38" t="str">
        <f t="shared" si="3"/>
        <v>marzec</v>
      </c>
      <c r="E43" s="39">
        <f t="shared" si="9"/>
        <v>22.249999999999968</v>
      </c>
      <c r="F43" s="43">
        <f t="shared" si="4"/>
        <v>45717</v>
      </c>
      <c r="G43" s="40">
        <f t="shared" si="5"/>
        <v>45747</v>
      </c>
      <c r="H43" s="42">
        <f>IF(F43&lt;=$G$10,$G$3,"")</f>
        <v>0.03</v>
      </c>
      <c r="I43" s="41">
        <f>IF(B43&lt;&gt;"",$G$4,"")</f>
        <v>200</v>
      </c>
      <c r="J43" s="41">
        <f t="shared" si="6"/>
        <v>5400</v>
      </c>
      <c r="K43" s="41">
        <f>IF(B43&lt;&gt;"",J43*H43/12,"")</f>
        <v>13.5</v>
      </c>
      <c r="L43" s="41">
        <f>IF(B43&lt;&gt;"",M43-J43,"")</f>
        <v>189</v>
      </c>
      <c r="M43" s="41">
        <f>IF(B43&lt;&gt;"",M42+I43+K43,"")</f>
        <v>5589</v>
      </c>
      <c r="N43" s="41">
        <f>IF(G43&lt;&gt;"",IF(E43&gt;=$G$7,$G$5,0),"")</f>
        <v>0</v>
      </c>
      <c r="O43" s="41">
        <f t="shared" si="7"/>
        <v>0</v>
      </c>
      <c r="P43" s="41">
        <f>IF(G43&lt;&gt;"",R42*H43/12,"")</f>
        <v>0</v>
      </c>
      <c r="Q43" s="41">
        <f>IF(G43&lt;&gt;"",R43-O43,"")</f>
        <v>0</v>
      </c>
      <c r="R43" s="41">
        <f>IF(G43&lt;&gt;"",R42+N43+P43,"")</f>
        <v>0</v>
      </c>
      <c r="T43" s="40">
        <f t="shared" si="8"/>
        <v>45717</v>
      </c>
      <c r="U43" s="53">
        <f>J43</f>
        <v>5400</v>
      </c>
      <c r="V43" s="53">
        <f>M43</f>
        <v>5589</v>
      </c>
      <c r="W43" s="53">
        <f>O43</f>
        <v>0</v>
      </c>
      <c r="X43" s="53">
        <f>R43</f>
        <v>0</v>
      </c>
    </row>
    <row r="44" spans="1:24" x14ac:dyDescent="0.35">
      <c r="A44" s="37">
        <f t="shared" si="1"/>
        <v>28</v>
      </c>
      <c r="B44" s="37" t="str">
        <f>IF(F44&lt;=$G$10,VLOOKUP('[1]KALKULATOR 2023 PPK'!A59,[1]Robocze!$B$23:$C$102,2),"")</f>
        <v>3 rok</v>
      </c>
      <c r="C44" s="37">
        <f t="shared" si="2"/>
        <v>2025</v>
      </c>
      <c r="D44" s="38" t="str">
        <f t="shared" si="3"/>
        <v>kwiecień</v>
      </c>
      <c r="E44" s="39">
        <f t="shared" si="9"/>
        <v>22.3333333333333</v>
      </c>
      <c r="F44" s="43">
        <f t="shared" si="4"/>
        <v>45748</v>
      </c>
      <c r="G44" s="40">
        <f t="shared" si="5"/>
        <v>45777</v>
      </c>
      <c r="H44" s="42">
        <f>IF(F44&lt;=$G$10,$G$3,"")</f>
        <v>0.03</v>
      </c>
      <c r="I44" s="41">
        <f>IF(B44&lt;&gt;"",$G$4,"")</f>
        <v>200</v>
      </c>
      <c r="J44" s="41">
        <f t="shared" si="6"/>
        <v>5600</v>
      </c>
      <c r="K44" s="41">
        <f>IF(B44&lt;&gt;"",J44*H44/12,"")</f>
        <v>14</v>
      </c>
      <c r="L44" s="41">
        <f>IF(B44&lt;&gt;"",M44-J44,"")</f>
        <v>203</v>
      </c>
      <c r="M44" s="41">
        <f>IF(B44&lt;&gt;"",M43+I44+K44,"")</f>
        <v>5803</v>
      </c>
      <c r="N44" s="41">
        <f>IF(G44&lt;&gt;"",IF(E44&gt;=$G$7,$G$5,0),"")</f>
        <v>0</v>
      </c>
      <c r="O44" s="41">
        <f t="shared" si="7"/>
        <v>0</v>
      </c>
      <c r="P44" s="41">
        <f>IF(G44&lt;&gt;"",R43*H44/12,"")</f>
        <v>0</v>
      </c>
      <c r="Q44" s="41">
        <f>IF(G44&lt;&gt;"",R44-O44,"")</f>
        <v>0</v>
      </c>
      <c r="R44" s="41">
        <f>IF(G44&lt;&gt;"",R43+N44+P44,"")</f>
        <v>0</v>
      </c>
      <c r="T44" s="40">
        <f t="shared" si="8"/>
        <v>45748</v>
      </c>
      <c r="U44" s="53">
        <f>J44</f>
        <v>5600</v>
      </c>
      <c r="V44" s="53">
        <f>M44</f>
        <v>5803</v>
      </c>
      <c r="W44" s="53">
        <f>O44</f>
        <v>0</v>
      </c>
      <c r="X44" s="53">
        <f>R44</f>
        <v>0</v>
      </c>
    </row>
    <row r="45" spans="1:24" x14ac:dyDescent="0.35">
      <c r="A45" s="37">
        <f t="shared" si="1"/>
        <v>29</v>
      </c>
      <c r="B45" s="37" t="str">
        <f>IF(F45&lt;=$G$10,VLOOKUP('[1]KALKULATOR 2023 PPK'!A60,[1]Robocze!$B$23:$C$102,2),"")</f>
        <v>3 rok</v>
      </c>
      <c r="C45" s="37">
        <f t="shared" si="2"/>
        <v>2025</v>
      </c>
      <c r="D45" s="38" t="str">
        <f t="shared" si="3"/>
        <v>maj</v>
      </c>
      <c r="E45" s="39">
        <f t="shared" si="9"/>
        <v>22.416666666666632</v>
      </c>
      <c r="F45" s="43">
        <f t="shared" si="4"/>
        <v>45778</v>
      </c>
      <c r="G45" s="40">
        <f t="shared" si="5"/>
        <v>45808</v>
      </c>
      <c r="H45" s="42">
        <f>IF(F45&lt;=$G$10,$G$3,"")</f>
        <v>0.03</v>
      </c>
      <c r="I45" s="41">
        <f>IF(B45&lt;&gt;"",$G$4,"")</f>
        <v>200</v>
      </c>
      <c r="J45" s="41">
        <f t="shared" si="6"/>
        <v>5800</v>
      </c>
      <c r="K45" s="41">
        <f>IF(B45&lt;&gt;"",J45*H45/12,"")</f>
        <v>14.5</v>
      </c>
      <c r="L45" s="41">
        <f>IF(B45&lt;&gt;"",M45-J45,"")</f>
        <v>217.5</v>
      </c>
      <c r="M45" s="41">
        <f>IF(B45&lt;&gt;"",M44+I45+K45,"")</f>
        <v>6017.5</v>
      </c>
      <c r="N45" s="41">
        <f>IF(G45&lt;&gt;"",IF(E45&gt;=$G$7,$G$5,0),"")</f>
        <v>0</v>
      </c>
      <c r="O45" s="41">
        <f t="shared" si="7"/>
        <v>0</v>
      </c>
      <c r="P45" s="41">
        <f>IF(G45&lt;&gt;"",R44*H45/12,"")</f>
        <v>0</v>
      </c>
      <c r="Q45" s="41">
        <f>IF(G45&lt;&gt;"",R45-O45,"")</f>
        <v>0</v>
      </c>
      <c r="R45" s="41">
        <f>IF(G45&lt;&gt;"",R44+N45+P45,"")</f>
        <v>0</v>
      </c>
      <c r="T45" s="40">
        <f t="shared" si="8"/>
        <v>45778</v>
      </c>
      <c r="U45" s="53">
        <f>J45</f>
        <v>5800</v>
      </c>
      <c r="V45" s="53">
        <f>M45</f>
        <v>6017.5</v>
      </c>
      <c r="W45" s="53">
        <f>O45</f>
        <v>0</v>
      </c>
      <c r="X45" s="53">
        <f>R45</f>
        <v>0</v>
      </c>
    </row>
    <row r="46" spans="1:24" x14ac:dyDescent="0.35">
      <c r="A46" s="37">
        <f t="shared" si="1"/>
        <v>30</v>
      </c>
      <c r="B46" s="37" t="str">
        <f>IF(F46&lt;=$G$10,VLOOKUP('[1]KALKULATOR 2023 PPK'!A61,[1]Robocze!$B$23:$C$102,2),"")</f>
        <v>3 rok</v>
      </c>
      <c r="C46" s="37">
        <f t="shared" si="2"/>
        <v>2025</v>
      </c>
      <c r="D46" s="38" t="str">
        <f t="shared" si="3"/>
        <v>czerwiec</v>
      </c>
      <c r="E46" s="39">
        <f t="shared" si="9"/>
        <v>22.499999999999964</v>
      </c>
      <c r="F46" s="43">
        <f t="shared" si="4"/>
        <v>45809</v>
      </c>
      <c r="G46" s="40">
        <f t="shared" si="5"/>
        <v>45838</v>
      </c>
      <c r="H46" s="42">
        <f>IF(F46&lt;=$G$10,$G$3,"")</f>
        <v>0.03</v>
      </c>
      <c r="I46" s="41">
        <f>IF(B46&lt;&gt;"",$G$4,"")</f>
        <v>200</v>
      </c>
      <c r="J46" s="41">
        <f t="shared" si="6"/>
        <v>6000</v>
      </c>
      <c r="K46" s="41">
        <f>IF(B46&lt;&gt;"",J46*H46/12,"")</f>
        <v>15</v>
      </c>
      <c r="L46" s="41">
        <f>IF(B46&lt;&gt;"",M46-J46,"")</f>
        <v>232.5</v>
      </c>
      <c r="M46" s="41">
        <f>IF(B46&lt;&gt;"",M45+I46+K46,"")</f>
        <v>6232.5</v>
      </c>
      <c r="N46" s="41">
        <f>IF(G46&lt;&gt;"",IF(E46&gt;=$G$7,$G$5,0),"")</f>
        <v>0</v>
      </c>
      <c r="O46" s="41">
        <f t="shared" si="7"/>
        <v>0</v>
      </c>
      <c r="P46" s="41">
        <f>IF(G46&lt;&gt;"",R45*H46/12,"")</f>
        <v>0</v>
      </c>
      <c r="Q46" s="41">
        <f>IF(G46&lt;&gt;"",R46-O46,"")</f>
        <v>0</v>
      </c>
      <c r="R46" s="41">
        <f>IF(G46&lt;&gt;"",R45+N46+P46,"")</f>
        <v>0</v>
      </c>
      <c r="T46" s="40">
        <f t="shared" si="8"/>
        <v>45809</v>
      </c>
      <c r="U46" s="53">
        <f>J46</f>
        <v>6000</v>
      </c>
      <c r="V46" s="53">
        <f>M46</f>
        <v>6232.5</v>
      </c>
      <c r="W46" s="53">
        <f>O46</f>
        <v>0</v>
      </c>
      <c r="X46" s="53">
        <f>R46</f>
        <v>0</v>
      </c>
    </row>
    <row r="47" spans="1:24" x14ac:dyDescent="0.35">
      <c r="A47" s="37">
        <f t="shared" si="1"/>
        <v>31</v>
      </c>
      <c r="B47" s="37" t="str">
        <f>IF(F47&lt;=$G$10,VLOOKUP('[1]KALKULATOR 2023 PPK'!A62,[1]Robocze!$B$23:$C$102,2),"")</f>
        <v>3 rok</v>
      </c>
      <c r="C47" s="37">
        <f t="shared" si="2"/>
        <v>2025</v>
      </c>
      <c r="D47" s="38" t="str">
        <f t="shared" si="3"/>
        <v>lipiec</v>
      </c>
      <c r="E47" s="39">
        <f t="shared" si="9"/>
        <v>22.583333333333297</v>
      </c>
      <c r="F47" s="43">
        <f t="shared" si="4"/>
        <v>45839</v>
      </c>
      <c r="G47" s="40">
        <f t="shared" si="5"/>
        <v>45869</v>
      </c>
      <c r="H47" s="42">
        <f>IF(F47&lt;=$G$10,$G$3,"")</f>
        <v>0.03</v>
      </c>
      <c r="I47" s="41">
        <f>IF(B47&lt;&gt;"",$G$4,"")</f>
        <v>200</v>
      </c>
      <c r="J47" s="41">
        <f t="shared" si="6"/>
        <v>6200</v>
      </c>
      <c r="K47" s="41">
        <f>IF(B47&lt;&gt;"",J47*H47/12,"")</f>
        <v>15.5</v>
      </c>
      <c r="L47" s="41">
        <f>IF(B47&lt;&gt;"",M47-J47,"")</f>
        <v>248</v>
      </c>
      <c r="M47" s="41">
        <f>IF(B47&lt;&gt;"",M46+I47+K47,"")</f>
        <v>6448</v>
      </c>
      <c r="N47" s="41">
        <f>IF(G47&lt;&gt;"",IF(E47&gt;=$G$7,$G$5,0),"")</f>
        <v>0</v>
      </c>
      <c r="O47" s="41">
        <f t="shared" si="7"/>
        <v>0</v>
      </c>
      <c r="P47" s="41">
        <f>IF(G47&lt;&gt;"",R46*H47/12,"")</f>
        <v>0</v>
      </c>
      <c r="Q47" s="41">
        <f>IF(G47&lt;&gt;"",R47-O47,"")</f>
        <v>0</v>
      </c>
      <c r="R47" s="41">
        <f>IF(G47&lt;&gt;"",R46+N47+P47,"")</f>
        <v>0</v>
      </c>
      <c r="T47" s="40">
        <f t="shared" si="8"/>
        <v>45839</v>
      </c>
      <c r="U47" s="53">
        <f>J47</f>
        <v>6200</v>
      </c>
      <c r="V47" s="53">
        <f>M47</f>
        <v>6448</v>
      </c>
      <c r="W47" s="53">
        <f>O47</f>
        <v>0</v>
      </c>
      <c r="X47" s="53">
        <f>R47</f>
        <v>0</v>
      </c>
    </row>
    <row r="48" spans="1:24" x14ac:dyDescent="0.35">
      <c r="A48" s="37">
        <f t="shared" si="1"/>
        <v>32</v>
      </c>
      <c r="B48" s="37" t="str">
        <f>IF(F48&lt;=$G$10,VLOOKUP('[1]KALKULATOR 2023 PPK'!A63,[1]Robocze!$B$23:$C$102,2),"")</f>
        <v>3 rok</v>
      </c>
      <c r="C48" s="37">
        <f t="shared" si="2"/>
        <v>2025</v>
      </c>
      <c r="D48" s="38" t="str">
        <f t="shared" si="3"/>
        <v>sierpień</v>
      </c>
      <c r="E48" s="39">
        <f t="shared" si="9"/>
        <v>22.666666666666629</v>
      </c>
      <c r="F48" s="43">
        <f t="shared" si="4"/>
        <v>45870</v>
      </c>
      <c r="G48" s="40">
        <f t="shared" si="5"/>
        <v>45900</v>
      </c>
      <c r="H48" s="42">
        <f>IF(F48&lt;=$G$10,$G$3,"")</f>
        <v>0.03</v>
      </c>
      <c r="I48" s="41">
        <f>IF(B48&lt;&gt;"",$G$4,"")</f>
        <v>200</v>
      </c>
      <c r="J48" s="41">
        <f t="shared" si="6"/>
        <v>6400</v>
      </c>
      <c r="K48" s="41">
        <f>IF(B48&lt;&gt;"",J48*H48/12,"")</f>
        <v>16</v>
      </c>
      <c r="L48" s="41">
        <f>IF(B48&lt;&gt;"",M48-J48,"")</f>
        <v>264</v>
      </c>
      <c r="M48" s="41">
        <f>IF(B48&lt;&gt;"",M47+I48+K48,"")</f>
        <v>6664</v>
      </c>
      <c r="N48" s="41">
        <f>IF(G48&lt;&gt;"",IF(E48&gt;=$G$7,$G$5,0),"")</f>
        <v>0</v>
      </c>
      <c r="O48" s="41">
        <f t="shared" si="7"/>
        <v>0</v>
      </c>
      <c r="P48" s="41">
        <f>IF(G48&lt;&gt;"",R47*H48/12,"")</f>
        <v>0</v>
      </c>
      <c r="Q48" s="41">
        <f>IF(G48&lt;&gt;"",R48-O48,"")</f>
        <v>0</v>
      </c>
      <c r="R48" s="41">
        <f>IF(G48&lt;&gt;"",R47+N48+P48,"")</f>
        <v>0</v>
      </c>
      <c r="T48" s="40">
        <f t="shared" si="8"/>
        <v>45870</v>
      </c>
      <c r="U48" s="53">
        <f>J48</f>
        <v>6400</v>
      </c>
      <c r="V48" s="53">
        <f>M48</f>
        <v>6664</v>
      </c>
      <c r="W48" s="53">
        <f>O48</f>
        <v>0</v>
      </c>
      <c r="X48" s="53">
        <f>R48</f>
        <v>0</v>
      </c>
    </row>
    <row r="49" spans="1:24" x14ac:dyDescent="0.35">
      <c r="A49" s="37">
        <f t="shared" si="1"/>
        <v>33</v>
      </c>
      <c r="B49" s="37" t="str">
        <f>IF(F49&lt;=$G$10,VLOOKUP('[1]KALKULATOR 2023 PPK'!A64,[1]Robocze!$B$23:$C$102,2),"")</f>
        <v>3 rok</v>
      </c>
      <c r="C49" s="37">
        <f t="shared" si="2"/>
        <v>2025</v>
      </c>
      <c r="D49" s="38" t="str">
        <f t="shared" si="3"/>
        <v>wrzesień</v>
      </c>
      <c r="E49" s="39">
        <f t="shared" si="9"/>
        <v>22.749999999999961</v>
      </c>
      <c r="F49" s="43">
        <f t="shared" si="4"/>
        <v>45901</v>
      </c>
      <c r="G49" s="40">
        <f t="shared" si="5"/>
        <v>45930</v>
      </c>
      <c r="H49" s="42">
        <f>IF(F49&lt;=$G$10,$G$3,"")</f>
        <v>0.03</v>
      </c>
      <c r="I49" s="41">
        <f>IF(B49&lt;&gt;"",$G$4,"")</f>
        <v>200</v>
      </c>
      <c r="J49" s="41">
        <f t="shared" si="6"/>
        <v>6600</v>
      </c>
      <c r="K49" s="41">
        <f>IF(B49&lt;&gt;"",J49*H49/12,"")</f>
        <v>16.5</v>
      </c>
      <c r="L49" s="41">
        <f>IF(B49&lt;&gt;"",M49-J49,"")</f>
        <v>280.5</v>
      </c>
      <c r="M49" s="41">
        <f>IF(B49&lt;&gt;"",M48+I49+K49,"")</f>
        <v>6880.5</v>
      </c>
      <c r="N49" s="41">
        <f>IF(G49&lt;&gt;"",IF(E49&gt;=$G$7,$G$5,0),"")</f>
        <v>0</v>
      </c>
      <c r="O49" s="41">
        <f t="shared" si="7"/>
        <v>0</v>
      </c>
      <c r="P49" s="41">
        <f>IF(G49&lt;&gt;"",R48*H49/12,"")</f>
        <v>0</v>
      </c>
      <c r="Q49" s="41">
        <f>IF(G49&lt;&gt;"",R49-O49,"")</f>
        <v>0</v>
      </c>
      <c r="R49" s="41">
        <f>IF(G49&lt;&gt;"",R48+N49+P49,"")</f>
        <v>0</v>
      </c>
      <c r="T49" s="40">
        <f t="shared" si="8"/>
        <v>45901</v>
      </c>
      <c r="U49" s="53">
        <f>J49</f>
        <v>6600</v>
      </c>
      <c r="V49" s="53">
        <f>M49</f>
        <v>6880.5</v>
      </c>
      <c r="W49" s="53">
        <f>O49</f>
        <v>0</v>
      </c>
      <c r="X49" s="53">
        <f>R49</f>
        <v>0</v>
      </c>
    </row>
    <row r="50" spans="1:24" x14ac:dyDescent="0.35">
      <c r="A50" s="37">
        <f t="shared" si="1"/>
        <v>34</v>
      </c>
      <c r="B50" s="37" t="str">
        <f>IF(F50&lt;=$G$10,VLOOKUP('[1]KALKULATOR 2023 PPK'!A65,[1]Robocze!$B$23:$C$102,2),"")</f>
        <v>3 rok</v>
      </c>
      <c r="C50" s="37">
        <f t="shared" si="2"/>
        <v>2025</v>
      </c>
      <c r="D50" s="38" t="str">
        <f t="shared" si="3"/>
        <v>październik</v>
      </c>
      <c r="E50" s="39">
        <f t="shared" si="9"/>
        <v>22.833333333333293</v>
      </c>
      <c r="F50" s="43">
        <f t="shared" si="4"/>
        <v>45931</v>
      </c>
      <c r="G50" s="40">
        <f t="shared" si="5"/>
        <v>45961</v>
      </c>
      <c r="H50" s="42">
        <f>IF(F50&lt;=$G$10,$G$3,"")</f>
        <v>0.03</v>
      </c>
      <c r="I50" s="41">
        <f>IF(B50&lt;&gt;"",$G$4,"")</f>
        <v>200</v>
      </c>
      <c r="J50" s="41">
        <f t="shared" si="6"/>
        <v>6800</v>
      </c>
      <c r="K50" s="41">
        <f>IF(B50&lt;&gt;"",J50*H50/12,"")</f>
        <v>17</v>
      </c>
      <c r="L50" s="41">
        <f>IF(B50&lt;&gt;"",M50-J50,"")</f>
        <v>297.5</v>
      </c>
      <c r="M50" s="41">
        <f>IF(B50&lt;&gt;"",M49+I50+K50,"")</f>
        <v>7097.5</v>
      </c>
      <c r="N50" s="41">
        <f>IF(G50&lt;&gt;"",IF(E50&gt;=$G$7,$G$5,0),"")</f>
        <v>0</v>
      </c>
      <c r="O50" s="41">
        <f t="shared" si="7"/>
        <v>0</v>
      </c>
      <c r="P50" s="41">
        <f>IF(G50&lt;&gt;"",R49*H50/12,"")</f>
        <v>0</v>
      </c>
      <c r="Q50" s="41">
        <f>IF(G50&lt;&gt;"",R50-O50,"")</f>
        <v>0</v>
      </c>
      <c r="R50" s="41">
        <f>IF(G50&lt;&gt;"",R49+N50+P50,"")</f>
        <v>0</v>
      </c>
      <c r="T50" s="40">
        <f t="shared" si="8"/>
        <v>45931</v>
      </c>
      <c r="U50" s="53">
        <f>J50</f>
        <v>6800</v>
      </c>
      <c r="V50" s="53">
        <f>M50</f>
        <v>7097.5</v>
      </c>
      <c r="W50" s="53">
        <f>O50</f>
        <v>0</v>
      </c>
      <c r="X50" s="53">
        <f>R50</f>
        <v>0</v>
      </c>
    </row>
    <row r="51" spans="1:24" x14ac:dyDescent="0.35">
      <c r="A51" s="37">
        <f t="shared" si="1"/>
        <v>35</v>
      </c>
      <c r="B51" s="37" t="str">
        <f>IF(F51&lt;=$G$10,VLOOKUP('[1]KALKULATOR 2023 PPK'!A66,[1]Robocze!$B$23:$C$102,2),"")</f>
        <v>3 rok</v>
      </c>
      <c r="C51" s="37">
        <f t="shared" si="2"/>
        <v>2025</v>
      </c>
      <c r="D51" s="38" t="str">
        <f t="shared" si="3"/>
        <v>listopad</v>
      </c>
      <c r="E51" s="39">
        <f t="shared" si="9"/>
        <v>22.916666666666625</v>
      </c>
      <c r="F51" s="43">
        <f t="shared" si="4"/>
        <v>45962</v>
      </c>
      <c r="G51" s="40">
        <f t="shared" si="5"/>
        <v>45991</v>
      </c>
      <c r="H51" s="42">
        <f>IF(F51&lt;=$G$10,$G$3,"")</f>
        <v>0.03</v>
      </c>
      <c r="I51" s="41">
        <f>IF(B51&lt;&gt;"",$G$4,"")</f>
        <v>200</v>
      </c>
      <c r="J51" s="41">
        <f t="shared" si="6"/>
        <v>7000</v>
      </c>
      <c r="K51" s="41">
        <f>IF(B51&lt;&gt;"",J51*H51/12,"")</f>
        <v>17.5</v>
      </c>
      <c r="L51" s="41">
        <f>IF(B51&lt;&gt;"",M51-J51,"")</f>
        <v>315</v>
      </c>
      <c r="M51" s="41">
        <f>IF(B51&lt;&gt;"",M50+I51+K51,"")</f>
        <v>7315</v>
      </c>
      <c r="N51" s="41">
        <f>IF(G51&lt;&gt;"",IF(E51&gt;=$G$7,$G$5,0),"")</f>
        <v>0</v>
      </c>
      <c r="O51" s="41">
        <f t="shared" si="7"/>
        <v>0</v>
      </c>
      <c r="P51" s="41">
        <f>IF(G51&lt;&gt;"",R50*H51/12,"")</f>
        <v>0</v>
      </c>
      <c r="Q51" s="41">
        <f>IF(G51&lt;&gt;"",R51-O51,"")</f>
        <v>0</v>
      </c>
      <c r="R51" s="41">
        <f>IF(G51&lt;&gt;"",R50+N51+P51,"")</f>
        <v>0</v>
      </c>
      <c r="T51" s="40">
        <f t="shared" si="8"/>
        <v>45962</v>
      </c>
      <c r="U51" s="53">
        <f>J51</f>
        <v>7000</v>
      </c>
      <c r="V51" s="53">
        <f>M51</f>
        <v>7315</v>
      </c>
      <c r="W51" s="53">
        <f>O51</f>
        <v>0</v>
      </c>
      <c r="X51" s="53">
        <f>R51</f>
        <v>0</v>
      </c>
    </row>
    <row r="52" spans="1:24" s="56" customFormat="1" x14ac:dyDescent="0.35">
      <c r="A52" s="37">
        <f t="shared" si="1"/>
        <v>36</v>
      </c>
      <c r="B52" s="44" t="str">
        <f>IF(F52&lt;=$G$10,VLOOKUP('[1]KALKULATOR 2023 PPK'!A67,[1]Robocze!$B$23:$C$102,2),"")</f>
        <v>3 rok</v>
      </c>
      <c r="C52" s="44">
        <f t="shared" si="2"/>
        <v>2025</v>
      </c>
      <c r="D52" s="38" t="str">
        <f t="shared" si="3"/>
        <v>grudzień</v>
      </c>
      <c r="E52" s="45">
        <f t="shared" si="9"/>
        <v>22.999999999999957</v>
      </c>
      <c r="F52" s="46">
        <f t="shared" si="4"/>
        <v>45992</v>
      </c>
      <c r="G52" s="47">
        <f t="shared" si="5"/>
        <v>46022</v>
      </c>
      <c r="H52" s="42">
        <f>IF(F52&lt;=$G$10,$G$3,"")</f>
        <v>0.03</v>
      </c>
      <c r="I52" s="41">
        <f>IF(B52&lt;&gt;"",$G$4,"")</f>
        <v>200</v>
      </c>
      <c r="J52" s="48">
        <f t="shared" si="6"/>
        <v>7200</v>
      </c>
      <c r="K52" s="41">
        <f>IF(B52&lt;&gt;"",J52*H52/12,"")</f>
        <v>18</v>
      </c>
      <c r="L52" s="48">
        <f>IF(B52&lt;&gt;"",M52-J52,"")</f>
        <v>333</v>
      </c>
      <c r="M52" s="41">
        <f>IF(B52&lt;&gt;"",M51+I52+K52,"")</f>
        <v>7533</v>
      </c>
      <c r="N52" s="41">
        <f>IF(G52&lt;&gt;"",IF(E52&gt;=$G$7,$G$5,0),"")</f>
        <v>0</v>
      </c>
      <c r="O52" s="48">
        <f t="shared" si="7"/>
        <v>0</v>
      </c>
      <c r="P52" s="41">
        <f>IF(G52&lt;&gt;"",R51*H52/12,"")</f>
        <v>0</v>
      </c>
      <c r="Q52" s="48">
        <f>IF(G52&lt;&gt;"",R52-O52,"")</f>
        <v>0</v>
      </c>
      <c r="R52" s="41">
        <f>IF(G52&lt;&gt;"",R51+N52+P52,"")</f>
        <v>0</v>
      </c>
      <c r="T52" s="40">
        <f t="shared" si="8"/>
        <v>45992</v>
      </c>
      <c r="U52" s="53">
        <f>J52</f>
        <v>7200</v>
      </c>
      <c r="V52" s="53">
        <f>M52</f>
        <v>7533</v>
      </c>
      <c r="W52" s="53">
        <f>O52</f>
        <v>0</v>
      </c>
      <c r="X52" s="53">
        <f>R52</f>
        <v>0</v>
      </c>
    </row>
    <row r="53" spans="1:24" x14ac:dyDescent="0.35">
      <c r="A53" s="37">
        <f t="shared" si="1"/>
        <v>37</v>
      </c>
      <c r="B53" s="37" t="str">
        <f>IF(F53&lt;=$G$10,VLOOKUP('[1]KALKULATOR 2023 PPK'!A68,[1]Robocze!$B$23:$C$102,2),"")</f>
        <v>4 rok</v>
      </c>
      <c r="C53" s="37">
        <f t="shared" si="2"/>
        <v>2026</v>
      </c>
      <c r="D53" s="38" t="str">
        <f t="shared" si="3"/>
        <v>styczeń</v>
      </c>
      <c r="E53" s="39">
        <f t="shared" si="9"/>
        <v>23.08333333333329</v>
      </c>
      <c r="F53" s="40">
        <f t="shared" si="4"/>
        <v>46023</v>
      </c>
      <c r="G53" s="40">
        <f t="shared" si="5"/>
        <v>46053</v>
      </c>
      <c r="H53" s="42">
        <f>IF(F53&lt;=$G$10,$G$3,"")</f>
        <v>0.03</v>
      </c>
      <c r="I53" s="41">
        <f>IF(B53&lt;&gt;"",$G$4,"")</f>
        <v>200</v>
      </c>
      <c r="J53" s="41">
        <f t="shared" si="6"/>
        <v>7400</v>
      </c>
      <c r="K53" s="41">
        <f>IF(B53&lt;&gt;"",J53*H53/12,"")</f>
        <v>18.5</v>
      </c>
      <c r="L53" s="41">
        <f>IF(B53&lt;&gt;"",M53-J53,"")</f>
        <v>351.5</v>
      </c>
      <c r="M53" s="41">
        <f>IF(B53&lt;&gt;"",M52+I53+K53,"")</f>
        <v>7751.5</v>
      </c>
      <c r="N53" s="41">
        <f>IF(G53&lt;&gt;"",IF(E53&gt;=$G$7,$G$5,0),"")</f>
        <v>0</v>
      </c>
      <c r="O53" s="41">
        <f t="shared" si="7"/>
        <v>0</v>
      </c>
      <c r="P53" s="41">
        <f>IF(G53&lt;&gt;"",R52*H53/12,"")</f>
        <v>0</v>
      </c>
      <c r="Q53" s="41">
        <f>IF(G53&lt;&gt;"",R53-O53,"")</f>
        <v>0</v>
      </c>
      <c r="R53" s="41">
        <f>IF(G53&lt;&gt;"",R52+N53+P53,"")</f>
        <v>0</v>
      </c>
      <c r="T53" s="40">
        <f t="shared" si="8"/>
        <v>46023</v>
      </c>
      <c r="U53" s="53">
        <f>J53</f>
        <v>7400</v>
      </c>
      <c r="V53" s="53">
        <f>M53</f>
        <v>7751.5</v>
      </c>
      <c r="W53" s="53">
        <f>O53</f>
        <v>0</v>
      </c>
      <c r="X53" s="53">
        <f>R53</f>
        <v>0</v>
      </c>
    </row>
    <row r="54" spans="1:24" x14ac:dyDescent="0.35">
      <c r="A54" s="37">
        <f t="shared" si="1"/>
        <v>38</v>
      </c>
      <c r="B54" s="37" t="str">
        <f>IF(F54&lt;=$G$10,VLOOKUP('[1]KALKULATOR 2023 PPK'!A69,[1]Robocze!$B$23:$C$102,2),"")</f>
        <v>4 rok</v>
      </c>
      <c r="C54" s="37">
        <f t="shared" si="2"/>
        <v>2026</v>
      </c>
      <c r="D54" s="38" t="str">
        <f t="shared" si="3"/>
        <v>luty</v>
      </c>
      <c r="E54" s="39">
        <f t="shared" si="9"/>
        <v>23.166666666666622</v>
      </c>
      <c r="F54" s="43">
        <f t="shared" si="4"/>
        <v>46054</v>
      </c>
      <c r="G54" s="40">
        <f t="shared" si="5"/>
        <v>46081</v>
      </c>
      <c r="H54" s="42">
        <f>IF(F54&lt;=$G$10,$G$3,"")</f>
        <v>0.03</v>
      </c>
      <c r="I54" s="41">
        <f>IF(B54&lt;&gt;"",$G$4,"")</f>
        <v>200</v>
      </c>
      <c r="J54" s="41">
        <f t="shared" si="6"/>
        <v>7600</v>
      </c>
      <c r="K54" s="41">
        <f>IF(B54&lt;&gt;"",J54*H54/12,"")</f>
        <v>19</v>
      </c>
      <c r="L54" s="41">
        <f>IF(B54&lt;&gt;"",M54-J54,"")</f>
        <v>370.5</v>
      </c>
      <c r="M54" s="41">
        <f>IF(B54&lt;&gt;"",M53+I54+K54,"")</f>
        <v>7970.5</v>
      </c>
      <c r="N54" s="41">
        <f>IF(G54&lt;&gt;"",IF(E54&gt;=$G$7,$G$5,0),"")</f>
        <v>0</v>
      </c>
      <c r="O54" s="41">
        <f t="shared" si="7"/>
        <v>0</v>
      </c>
      <c r="P54" s="41">
        <f>IF(G54&lt;&gt;"",R53*H54/12,"")</f>
        <v>0</v>
      </c>
      <c r="Q54" s="41">
        <f>IF(G54&lt;&gt;"",R54-O54,"")</f>
        <v>0</v>
      </c>
      <c r="R54" s="41">
        <f>IF(G54&lt;&gt;"",R53+N54+P54,"")</f>
        <v>0</v>
      </c>
      <c r="T54" s="40">
        <f t="shared" si="8"/>
        <v>46054</v>
      </c>
      <c r="U54" s="53">
        <f>J54</f>
        <v>7600</v>
      </c>
      <c r="V54" s="53">
        <f>M54</f>
        <v>7970.5</v>
      </c>
      <c r="W54" s="53">
        <f>O54</f>
        <v>0</v>
      </c>
      <c r="X54" s="53">
        <f>R54</f>
        <v>0</v>
      </c>
    </row>
    <row r="55" spans="1:24" x14ac:dyDescent="0.35">
      <c r="A55" s="37">
        <f t="shared" si="1"/>
        <v>39</v>
      </c>
      <c r="B55" s="37" t="str">
        <f>IF(F55&lt;=$G$10,VLOOKUP('[1]KALKULATOR 2023 PPK'!A70,[1]Robocze!$B$23:$C$102,2),"")</f>
        <v>4 rok</v>
      </c>
      <c r="C55" s="37">
        <f t="shared" si="2"/>
        <v>2026</v>
      </c>
      <c r="D55" s="38" t="str">
        <f t="shared" si="3"/>
        <v>marzec</v>
      </c>
      <c r="E55" s="39">
        <f t="shared" si="9"/>
        <v>23.249999999999954</v>
      </c>
      <c r="F55" s="43">
        <f t="shared" si="4"/>
        <v>46082</v>
      </c>
      <c r="G55" s="40">
        <f t="shared" si="5"/>
        <v>46112</v>
      </c>
      <c r="H55" s="42">
        <f>IF(F55&lt;=$G$10,$G$3,"")</f>
        <v>0.03</v>
      </c>
      <c r="I55" s="41">
        <f>IF(B55&lt;&gt;"",$G$4,"")</f>
        <v>200</v>
      </c>
      <c r="J55" s="41">
        <f t="shared" si="6"/>
        <v>7800</v>
      </c>
      <c r="K55" s="41">
        <f>IF(B55&lt;&gt;"",J55*H55/12,"")</f>
        <v>19.5</v>
      </c>
      <c r="L55" s="41">
        <f>IF(B55&lt;&gt;"",M55-J55,"")</f>
        <v>390</v>
      </c>
      <c r="M55" s="41">
        <f>IF(B55&lt;&gt;"",M54+I55+K55,"")</f>
        <v>8190</v>
      </c>
      <c r="N55" s="41">
        <f>IF(G55&lt;&gt;"",IF(E55&gt;=$G$7,$G$5,0),"")</f>
        <v>0</v>
      </c>
      <c r="O55" s="41">
        <f t="shared" si="7"/>
        <v>0</v>
      </c>
      <c r="P55" s="41">
        <f>IF(G55&lt;&gt;"",R54*H55/12,"")</f>
        <v>0</v>
      </c>
      <c r="Q55" s="41">
        <f>IF(G55&lt;&gt;"",R55-O55,"")</f>
        <v>0</v>
      </c>
      <c r="R55" s="41">
        <f>IF(G55&lt;&gt;"",R54+N55+P55,"")</f>
        <v>0</v>
      </c>
      <c r="T55" s="40">
        <f t="shared" si="8"/>
        <v>46082</v>
      </c>
      <c r="U55" s="53">
        <f>J55</f>
        <v>7800</v>
      </c>
      <c r="V55" s="53">
        <f>M55</f>
        <v>8190</v>
      </c>
      <c r="W55" s="53">
        <f>O55</f>
        <v>0</v>
      </c>
      <c r="X55" s="53">
        <f>R55</f>
        <v>0</v>
      </c>
    </row>
    <row r="56" spans="1:24" x14ac:dyDescent="0.35">
      <c r="A56" s="37">
        <f t="shared" si="1"/>
        <v>40</v>
      </c>
      <c r="B56" s="37" t="str">
        <f>IF(F56&lt;=$G$10,VLOOKUP('[1]KALKULATOR 2023 PPK'!A71,[1]Robocze!$B$23:$C$102,2),"")</f>
        <v>4 rok</v>
      </c>
      <c r="C56" s="37">
        <f t="shared" si="2"/>
        <v>2026</v>
      </c>
      <c r="D56" s="38" t="str">
        <f t="shared" si="3"/>
        <v>kwiecień</v>
      </c>
      <c r="E56" s="39">
        <f t="shared" si="9"/>
        <v>23.333333333333286</v>
      </c>
      <c r="F56" s="43">
        <f t="shared" si="4"/>
        <v>46113</v>
      </c>
      <c r="G56" s="40">
        <f t="shared" si="5"/>
        <v>46142</v>
      </c>
      <c r="H56" s="42">
        <f>IF(F56&lt;=$G$10,$G$3,"")</f>
        <v>0.03</v>
      </c>
      <c r="I56" s="41">
        <f>IF(B56&lt;&gt;"",$G$4,"")</f>
        <v>200</v>
      </c>
      <c r="J56" s="41">
        <f t="shared" si="6"/>
        <v>8000</v>
      </c>
      <c r="K56" s="41">
        <f>IF(B56&lt;&gt;"",J56*H56/12,"")</f>
        <v>20</v>
      </c>
      <c r="L56" s="41">
        <f>IF(B56&lt;&gt;"",M56-J56,"")</f>
        <v>410</v>
      </c>
      <c r="M56" s="41">
        <f>IF(B56&lt;&gt;"",M55+I56+K56,"")</f>
        <v>8410</v>
      </c>
      <c r="N56" s="41">
        <f>IF(G56&lt;&gt;"",IF(E56&gt;=$G$7,$G$5,0),"")</f>
        <v>0</v>
      </c>
      <c r="O56" s="41">
        <f t="shared" si="7"/>
        <v>0</v>
      </c>
      <c r="P56" s="41">
        <f>IF(G56&lt;&gt;"",R55*H56/12,"")</f>
        <v>0</v>
      </c>
      <c r="Q56" s="41">
        <f>IF(G56&lt;&gt;"",R56-O56,"")</f>
        <v>0</v>
      </c>
      <c r="R56" s="41">
        <f>IF(G56&lt;&gt;"",R55+N56+P56,"")</f>
        <v>0</v>
      </c>
      <c r="T56" s="40">
        <f t="shared" si="8"/>
        <v>46113</v>
      </c>
      <c r="U56" s="53">
        <f>J56</f>
        <v>8000</v>
      </c>
      <c r="V56" s="53">
        <f>M56</f>
        <v>8410</v>
      </c>
      <c r="W56" s="53">
        <f>O56</f>
        <v>0</v>
      </c>
      <c r="X56" s="53">
        <f>R56</f>
        <v>0</v>
      </c>
    </row>
    <row r="57" spans="1:24" x14ac:dyDescent="0.35">
      <c r="A57" s="37">
        <f t="shared" si="1"/>
        <v>41</v>
      </c>
      <c r="B57" s="37" t="str">
        <f>IF(F57&lt;=$G$10,VLOOKUP('[1]KALKULATOR 2023 PPK'!A72,[1]Robocze!$B$23:$C$102,2),"")</f>
        <v>4 rok</v>
      </c>
      <c r="C57" s="37">
        <f t="shared" si="2"/>
        <v>2026</v>
      </c>
      <c r="D57" s="38" t="str">
        <f t="shared" si="3"/>
        <v>maj</v>
      </c>
      <c r="E57" s="39">
        <f t="shared" si="9"/>
        <v>23.416666666666618</v>
      </c>
      <c r="F57" s="43">
        <f t="shared" si="4"/>
        <v>46143</v>
      </c>
      <c r="G57" s="40">
        <f t="shared" si="5"/>
        <v>46173</v>
      </c>
      <c r="H57" s="42">
        <f>IF(F57&lt;=$G$10,$G$3,"")</f>
        <v>0.03</v>
      </c>
      <c r="I57" s="41">
        <f>IF(B57&lt;&gt;"",$G$4,"")</f>
        <v>200</v>
      </c>
      <c r="J57" s="41">
        <f t="shared" si="6"/>
        <v>8200</v>
      </c>
      <c r="K57" s="41">
        <f>IF(B57&lt;&gt;"",J57*H57/12,"")</f>
        <v>20.5</v>
      </c>
      <c r="L57" s="41">
        <f>IF(B57&lt;&gt;"",M57-J57,"")</f>
        <v>430.5</v>
      </c>
      <c r="M57" s="41">
        <f>IF(B57&lt;&gt;"",M56+I57+K57,"")</f>
        <v>8630.5</v>
      </c>
      <c r="N57" s="41">
        <f>IF(G57&lt;&gt;"",IF(E57&gt;=$G$7,$G$5,0),"")</f>
        <v>0</v>
      </c>
      <c r="O57" s="41">
        <f t="shared" si="7"/>
        <v>0</v>
      </c>
      <c r="P57" s="41">
        <f>IF(G57&lt;&gt;"",R56*H57/12,"")</f>
        <v>0</v>
      </c>
      <c r="Q57" s="41">
        <f>IF(G57&lt;&gt;"",R57-O57,"")</f>
        <v>0</v>
      </c>
      <c r="R57" s="41">
        <f>IF(G57&lt;&gt;"",R56+N57+P57,"")</f>
        <v>0</v>
      </c>
      <c r="T57" s="40">
        <f t="shared" si="8"/>
        <v>46143</v>
      </c>
      <c r="U57" s="53">
        <f>J57</f>
        <v>8200</v>
      </c>
      <c r="V57" s="53">
        <f>M57</f>
        <v>8630.5</v>
      </c>
      <c r="W57" s="53">
        <f>O57</f>
        <v>0</v>
      </c>
      <c r="X57" s="53">
        <f>R57</f>
        <v>0</v>
      </c>
    </row>
    <row r="58" spans="1:24" x14ac:dyDescent="0.35">
      <c r="A58" s="37">
        <f t="shared" si="1"/>
        <v>42</v>
      </c>
      <c r="B58" s="37" t="str">
        <f>IF(F58&lt;=$G$10,VLOOKUP('[1]KALKULATOR 2023 PPK'!A73,[1]Robocze!$B$23:$C$102,2),"")</f>
        <v>4 rok</v>
      </c>
      <c r="C58" s="37">
        <f t="shared" si="2"/>
        <v>2026</v>
      </c>
      <c r="D58" s="38" t="str">
        <f t="shared" si="3"/>
        <v>czerwiec</v>
      </c>
      <c r="E58" s="39">
        <f t="shared" si="9"/>
        <v>23.49999999999995</v>
      </c>
      <c r="F58" s="43">
        <f t="shared" si="4"/>
        <v>46174</v>
      </c>
      <c r="G58" s="40">
        <f t="shared" si="5"/>
        <v>46203</v>
      </c>
      <c r="H58" s="42">
        <f>IF(F58&lt;=$G$10,$G$3,"")</f>
        <v>0.03</v>
      </c>
      <c r="I58" s="41">
        <f>IF(B58&lt;&gt;"",$G$4,"")</f>
        <v>200</v>
      </c>
      <c r="J58" s="41">
        <f t="shared" si="6"/>
        <v>8400</v>
      </c>
      <c r="K58" s="41">
        <f>IF(B58&lt;&gt;"",J58*H58/12,"")</f>
        <v>21</v>
      </c>
      <c r="L58" s="41">
        <f>IF(B58&lt;&gt;"",M58-J58,"")</f>
        <v>451.5</v>
      </c>
      <c r="M58" s="41">
        <f>IF(B58&lt;&gt;"",M57+I58+K58,"")</f>
        <v>8851.5</v>
      </c>
      <c r="N58" s="41">
        <f>IF(G58&lt;&gt;"",IF(E58&gt;=$G$7,$G$5,0),"")</f>
        <v>0</v>
      </c>
      <c r="O58" s="41">
        <f t="shared" si="7"/>
        <v>0</v>
      </c>
      <c r="P58" s="41">
        <f>IF(G58&lt;&gt;"",R57*H58/12,"")</f>
        <v>0</v>
      </c>
      <c r="Q58" s="41">
        <f>IF(G58&lt;&gt;"",R58-O58,"")</f>
        <v>0</v>
      </c>
      <c r="R58" s="41">
        <f>IF(G58&lt;&gt;"",R57+N58+P58,"")</f>
        <v>0</v>
      </c>
      <c r="T58" s="40">
        <f t="shared" si="8"/>
        <v>46174</v>
      </c>
      <c r="U58" s="53">
        <f>J58</f>
        <v>8400</v>
      </c>
      <c r="V58" s="53">
        <f>M58</f>
        <v>8851.5</v>
      </c>
      <c r="W58" s="53">
        <f>O58</f>
        <v>0</v>
      </c>
      <c r="X58" s="53">
        <f>R58</f>
        <v>0</v>
      </c>
    </row>
    <row r="59" spans="1:24" x14ac:dyDescent="0.35">
      <c r="A59" s="37">
        <f t="shared" si="1"/>
        <v>43</v>
      </c>
      <c r="B59" s="37" t="str">
        <f>IF(F59&lt;=$G$10,VLOOKUP('[1]KALKULATOR 2023 PPK'!A74,[1]Robocze!$B$23:$C$102,2),"")</f>
        <v>4 rok</v>
      </c>
      <c r="C59" s="37">
        <f t="shared" si="2"/>
        <v>2026</v>
      </c>
      <c r="D59" s="38" t="str">
        <f t="shared" si="3"/>
        <v>lipiec</v>
      </c>
      <c r="E59" s="39">
        <f t="shared" si="9"/>
        <v>23.583333333333282</v>
      </c>
      <c r="F59" s="43">
        <f t="shared" si="4"/>
        <v>46204</v>
      </c>
      <c r="G59" s="40">
        <f t="shared" si="5"/>
        <v>46234</v>
      </c>
      <c r="H59" s="42">
        <f>IF(F59&lt;=$G$10,$G$3,"")</f>
        <v>0.03</v>
      </c>
      <c r="I59" s="41">
        <f>IF(B59&lt;&gt;"",$G$4,"")</f>
        <v>200</v>
      </c>
      <c r="J59" s="41">
        <f t="shared" si="6"/>
        <v>8600</v>
      </c>
      <c r="K59" s="41">
        <f>IF(B59&lt;&gt;"",J59*H59/12,"")</f>
        <v>21.5</v>
      </c>
      <c r="L59" s="41">
        <f>IF(B59&lt;&gt;"",M59-J59,"")</f>
        <v>473</v>
      </c>
      <c r="M59" s="41">
        <f>IF(B59&lt;&gt;"",M58+I59+K59,"")</f>
        <v>9073</v>
      </c>
      <c r="N59" s="41">
        <f>IF(G59&lt;&gt;"",IF(E59&gt;=$G$7,$G$5,0),"")</f>
        <v>0</v>
      </c>
      <c r="O59" s="41">
        <f t="shared" si="7"/>
        <v>0</v>
      </c>
      <c r="P59" s="41">
        <f>IF(G59&lt;&gt;"",R58*H59/12,"")</f>
        <v>0</v>
      </c>
      <c r="Q59" s="41">
        <f>IF(G59&lt;&gt;"",R59-O59,"")</f>
        <v>0</v>
      </c>
      <c r="R59" s="41">
        <f>IF(G59&lt;&gt;"",R58+N59+P59,"")</f>
        <v>0</v>
      </c>
      <c r="T59" s="40">
        <f t="shared" si="8"/>
        <v>46204</v>
      </c>
      <c r="U59" s="53">
        <f>J59</f>
        <v>8600</v>
      </c>
      <c r="V59" s="53">
        <f>M59</f>
        <v>9073</v>
      </c>
      <c r="W59" s="53">
        <f>O59</f>
        <v>0</v>
      </c>
      <c r="X59" s="53">
        <f>R59</f>
        <v>0</v>
      </c>
    </row>
    <row r="60" spans="1:24" x14ac:dyDescent="0.35">
      <c r="A60" s="37">
        <f t="shared" si="1"/>
        <v>44</v>
      </c>
      <c r="B60" s="37" t="str">
        <f>IF(F60&lt;=$G$10,VLOOKUP('[1]KALKULATOR 2023 PPK'!A75,[1]Robocze!$B$23:$C$102,2),"")</f>
        <v>4 rok</v>
      </c>
      <c r="C60" s="37">
        <f t="shared" si="2"/>
        <v>2026</v>
      </c>
      <c r="D60" s="38" t="str">
        <f t="shared" si="3"/>
        <v>sierpień</v>
      </c>
      <c r="E60" s="39">
        <f t="shared" si="9"/>
        <v>23.666666666666615</v>
      </c>
      <c r="F60" s="43">
        <f t="shared" si="4"/>
        <v>46235</v>
      </c>
      <c r="G60" s="40">
        <f t="shared" si="5"/>
        <v>46265</v>
      </c>
      <c r="H60" s="42">
        <f>IF(F60&lt;=$G$10,$G$3,"")</f>
        <v>0.03</v>
      </c>
      <c r="I60" s="41">
        <f>IF(B60&lt;&gt;"",$G$4,"")</f>
        <v>200</v>
      </c>
      <c r="J60" s="41">
        <f t="shared" si="6"/>
        <v>8800</v>
      </c>
      <c r="K60" s="41">
        <f>IF(B60&lt;&gt;"",J60*H60/12,"")</f>
        <v>22</v>
      </c>
      <c r="L60" s="41">
        <f>IF(B60&lt;&gt;"",M60-J60,"")</f>
        <v>495</v>
      </c>
      <c r="M60" s="41">
        <f>IF(B60&lt;&gt;"",M59+I60+K60,"")</f>
        <v>9295</v>
      </c>
      <c r="N60" s="41">
        <f>IF(G60&lt;&gt;"",IF(E60&gt;=$G$7,$G$5,0),"")</f>
        <v>0</v>
      </c>
      <c r="O60" s="41">
        <f t="shared" si="7"/>
        <v>0</v>
      </c>
      <c r="P60" s="41">
        <f>IF(G60&lt;&gt;"",R59*H60/12,"")</f>
        <v>0</v>
      </c>
      <c r="Q60" s="41">
        <f>IF(G60&lt;&gt;"",R60-O60,"")</f>
        <v>0</v>
      </c>
      <c r="R60" s="41">
        <f>IF(G60&lt;&gt;"",R59+N60+P60,"")</f>
        <v>0</v>
      </c>
      <c r="T60" s="40">
        <f t="shared" si="8"/>
        <v>46235</v>
      </c>
      <c r="U60" s="53">
        <f>J60</f>
        <v>8800</v>
      </c>
      <c r="V60" s="53">
        <f>M60</f>
        <v>9295</v>
      </c>
      <c r="W60" s="53">
        <f>O60</f>
        <v>0</v>
      </c>
      <c r="X60" s="53">
        <f>R60</f>
        <v>0</v>
      </c>
    </row>
    <row r="61" spans="1:24" x14ac:dyDescent="0.35">
      <c r="A61" s="37">
        <f t="shared" si="1"/>
        <v>45</v>
      </c>
      <c r="B61" s="37" t="str">
        <f>IF(F61&lt;=$G$10,VLOOKUP('[1]KALKULATOR 2023 PPK'!A76,[1]Robocze!$B$23:$C$102,2),"")</f>
        <v>4 rok</v>
      </c>
      <c r="C61" s="37">
        <f t="shared" si="2"/>
        <v>2026</v>
      </c>
      <c r="D61" s="38" t="str">
        <f t="shared" si="3"/>
        <v>wrzesień</v>
      </c>
      <c r="E61" s="39">
        <f t="shared" si="9"/>
        <v>23.749999999999947</v>
      </c>
      <c r="F61" s="43">
        <f t="shared" si="4"/>
        <v>46266</v>
      </c>
      <c r="G61" s="40">
        <f t="shared" si="5"/>
        <v>46295</v>
      </c>
      <c r="H61" s="42">
        <f>IF(F61&lt;=$G$10,$G$3,"")</f>
        <v>0.03</v>
      </c>
      <c r="I61" s="41">
        <f>IF(B61&lt;&gt;"",$G$4,"")</f>
        <v>200</v>
      </c>
      <c r="J61" s="41">
        <f t="shared" si="6"/>
        <v>9000</v>
      </c>
      <c r="K61" s="41">
        <f>IF(B61&lt;&gt;"",J61*H61/12,"")</f>
        <v>22.5</v>
      </c>
      <c r="L61" s="41">
        <f>IF(B61&lt;&gt;"",M61-J61,"")</f>
        <v>517.5</v>
      </c>
      <c r="M61" s="41">
        <f>IF(B61&lt;&gt;"",M60+I61+K61,"")</f>
        <v>9517.5</v>
      </c>
      <c r="N61" s="41">
        <f>IF(G61&lt;&gt;"",IF(E61&gt;=$G$7,$G$5,0),"")</f>
        <v>0</v>
      </c>
      <c r="O61" s="41">
        <f t="shared" si="7"/>
        <v>0</v>
      </c>
      <c r="P61" s="41">
        <f>IF(G61&lt;&gt;"",R60*H61/12,"")</f>
        <v>0</v>
      </c>
      <c r="Q61" s="41">
        <f>IF(G61&lt;&gt;"",R61-O61,"")</f>
        <v>0</v>
      </c>
      <c r="R61" s="41">
        <f>IF(G61&lt;&gt;"",R60+N61+P61,"")</f>
        <v>0</v>
      </c>
      <c r="T61" s="40">
        <f t="shared" si="8"/>
        <v>46266</v>
      </c>
      <c r="U61" s="53">
        <f>J61</f>
        <v>9000</v>
      </c>
      <c r="V61" s="53">
        <f>M61</f>
        <v>9517.5</v>
      </c>
      <c r="W61" s="53">
        <f>O61</f>
        <v>0</v>
      </c>
      <c r="X61" s="53">
        <f>R61</f>
        <v>0</v>
      </c>
    </row>
    <row r="62" spans="1:24" x14ac:dyDescent="0.35">
      <c r="A62" s="37">
        <f t="shared" si="1"/>
        <v>46</v>
      </c>
      <c r="B62" s="37" t="str">
        <f>IF(F62&lt;=$G$10,VLOOKUP('[1]KALKULATOR 2023 PPK'!A77,[1]Robocze!$B$23:$C$102,2),"")</f>
        <v>4 rok</v>
      </c>
      <c r="C62" s="37">
        <f t="shared" si="2"/>
        <v>2026</v>
      </c>
      <c r="D62" s="38" t="str">
        <f t="shared" si="3"/>
        <v>październik</v>
      </c>
      <c r="E62" s="39">
        <f t="shared" si="9"/>
        <v>23.833333333333279</v>
      </c>
      <c r="F62" s="43">
        <f t="shared" si="4"/>
        <v>46296</v>
      </c>
      <c r="G62" s="40">
        <f t="shared" si="5"/>
        <v>46326</v>
      </c>
      <c r="H62" s="42">
        <f>IF(F62&lt;=$G$10,$G$3,"")</f>
        <v>0.03</v>
      </c>
      <c r="I62" s="41">
        <f>IF(B62&lt;&gt;"",$G$4,"")</f>
        <v>200</v>
      </c>
      <c r="J62" s="41">
        <f t="shared" si="6"/>
        <v>9200</v>
      </c>
      <c r="K62" s="41">
        <f>IF(B62&lt;&gt;"",J62*H62/12,"")</f>
        <v>23</v>
      </c>
      <c r="L62" s="41">
        <f>IF(B62&lt;&gt;"",M62-J62,"")</f>
        <v>540.5</v>
      </c>
      <c r="M62" s="41">
        <f>IF(B62&lt;&gt;"",M61+I62+K62,"")</f>
        <v>9740.5</v>
      </c>
      <c r="N62" s="41">
        <f>IF(G62&lt;&gt;"",IF(E62&gt;=$G$7,$G$5,0),"")</f>
        <v>0</v>
      </c>
      <c r="O62" s="41">
        <f t="shared" si="7"/>
        <v>0</v>
      </c>
      <c r="P62" s="41">
        <f>IF(G62&lt;&gt;"",R61*H62/12,"")</f>
        <v>0</v>
      </c>
      <c r="Q62" s="41">
        <f>IF(G62&lt;&gt;"",R62-O62,"")</f>
        <v>0</v>
      </c>
      <c r="R62" s="41">
        <f>IF(G62&lt;&gt;"",R61+N62+P62,"")</f>
        <v>0</v>
      </c>
      <c r="T62" s="40">
        <f t="shared" si="8"/>
        <v>46296</v>
      </c>
      <c r="U62" s="53">
        <f>J62</f>
        <v>9200</v>
      </c>
      <c r="V62" s="53">
        <f>M62</f>
        <v>9740.5</v>
      </c>
      <c r="W62" s="53">
        <f>O62</f>
        <v>0</v>
      </c>
      <c r="X62" s="53">
        <f>R62</f>
        <v>0</v>
      </c>
    </row>
    <row r="63" spans="1:24" x14ac:dyDescent="0.35">
      <c r="A63" s="37">
        <f t="shared" si="1"/>
        <v>47</v>
      </c>
      <c r="B63" s="37" t="str">
        <f>IF(F63&lt;=$G$10,VLOOKUP('[1]KALKULATOR 2023 PPK'!A78,[1]Robocze!$B$23:$C$102,2),"")</f>
        <v>4 rok</v>
      </c>
      <c r="C63" s="37">
        <f t="shared" si="2"/>
        <v>2026</v>
      </c>
      <c r="D63" s="38" t="str">
        <f t="shared" si="3"/>
        <v>listopad</v>
      </c>
      <c r="E63" s="39">
        <f t="shared" si="9"/>
        <v>23.916666666666611</v>
      </c>
      <c r="F63" s="43">
        <f t="shared" si="4"/>
        <v>46327</v>
      </c>
      <c r="G63" s="40">
        <f t="shared" si="5"/>
        <v>46356</v>
      </c>
      <c r="H63" s="42">
        <f>IF(F63&lt;=$G$10,$G$3,"")</f>
        <v>0.03</v>
      </c>
      <c r="I63" s="41">
        <f>IF(B63&lt;&gt;"",$G$4,"")</f>
        <v>200</v>
      </c>
      <c r="J63" s="41">
        <f t="shared" si="6"/>
        <v>9400</v>
      </c>
      <c r="K63" s="41">
        <f>IF(B63&lt;&gt;"",J63*H63/12,"")</f>
        <v>23.5</v>
      </c>
      <c r="L63" s="41">
        <f>IF(B63&lt;&gt;"",M63-J63,"")</f>
        <v>564</v>
      </c>
      <c r="M63" s="41">
        <f>IF(B63&lt;&gt;"",M62+I63+K63,"")</f>
        <v>9964</v>
      </c>
      <c r="N63" s="41">
        <f>IF(G63&lt;&gt;"",IF(E63&gt;=$G$7,$G$5,0),"")</f>
        <v>0</v>
      </c>
      <c r="O63" s="41">
        <f t="shared" si="7"/>
        <v>0</v>
      </c>
      <c r="P63" s="41">
        <f>IF(G63&lt;&gt;"",R62*H63/12,"")</f>
        <v>0</v>
      </c>
      <c r="Q63" s="41">
        <f>IF(G63&lt;&gt;"",R63-O63,"")</f>
        <v>0</v>
      </c>
      <c r="R63" s="41">
        <f>IF(G63&lt;&gt;"",R62+N63+P63,"")</f>
        <v>0</v>
      </c>
      <c r="T63" s="40">
        <f t="shared" si="8"/>
        <v>46327</v>
      </c>
      <c r="U63" s="53">
        <f>J63</f>
        <v>9400</v>
      </c>
      <c r="V63" s="53">
        <f>M63</f>
        <v>9964</v>
      </c>
      <c r="W63" s="53">
        <f>O63</f>
        <v>0</v>
      </c>
      <c r="X63" s="53">
        <f>R63</f>
        <v>0</v>
      </c>
    </row>
    <row r="64" spans="1:24" s="56" customFormat="1" x14ac:dyDescent="0.35">
      <c r="A64" s="37">
        <f t="shared" si="1"/>
        <v>48</v>
      </c>
      <c r="B64" s="44" t="str">
        <f>IF(F64&lt;=$G$10,VLOOKUP('[1]KALKULATOR 2023 PPK'!A79,[1]Robocze!$B$23:$C$102,2),"")</f>
        <v>4 rok</v>
      </c>
      <c r="C64" s="44">
        <f t="shared" si="2"/>
        <v>2026</v>
      </c>
      <c r="D64" s="38" t="str">
        <f t="shared" si="3"/>
        <v>grudzień</v>
      </c>
      <c r="E64" s="45">
        <f t="shared" si="9"/>
        <v>23.999999999999943</v>
      </c>
      <c r="F64" s="46">
        <f t="shared" si="4"/>
        <v>46357</v>
      </c>
      <c r="G64" s="47">
        <f t="shared" si="5"/>
        <v>46387</v>
      </c>
      <c r="H64" s="42">
        <f>IF(F64&lt;=$G$10,$G$3,"")</f>
        <v>0.03</v>
      </c>
      <c r="I64" s="41">
        <f>IF(B64&lt;&gt;"",$G$4,"")</f>
        <v>200</v>
      </c>
      <c r="J64" s="48">
        <f t="shared" si="6"/>
        <v>9600</v>
      </c>
      <c r="K64" s="41">
        <f>IF(B64&lt;&gt;"",J64*H64/12,"")</f>
        <v>24</v>
      </c>
      <c r="L64" s="48">
        <f>IF(B64&lt;&gt;"",M64-J64,"")</f>
        <v>588</v>
      </c>
      <c r="M64" s="41">
        <f>IF(B64&lt;&gt;"",M63+I64+K64,"")</f>
        <v>10188</v>
      </c>
      <c r="N64" s="41">
        <f>IF(G64&lt;&gt;"",IF(E64&gt;=$G$7,$G$5,0),"")</f>
        <v>0</v>
      </c>
      <c r="O64" s="48">
        <f t="shared" si="7"/>
        <v>0</v>
      </c>
      <c r="P64" s="41">
        <f>IF(G64&lt;&gt;"",R63*H64/12,"")</f>
        <v>0</v>
      </c>
      <c r="Q64" s="48">
        <f>IF(G64&lt;&gt;"",R64-O64,"")</f>
        <v>0</v>
      </c>
      <c r="R64" s="41">
        <f>IF(G64&lt;&gt;"",R63+N64+P64,"")</f>
        <v>0</v>
      </c>
      <c r="T64" s="40">
        <f t="shared" si="8"/>
        <v>46357</v>
      </c>
      <c r="U64" s="53">
        <f>J64</f>
        <v>9600</v>
      </c>
      <c r="V64" s="53">
        <f>M64</f>
        <v>10188</v>
      </c>
      <c r="W64" s="53">
        <f>O64</f>
        <v>0</v>
      </c>
      <c r="X64" s="53">
        <f>R64</f>
        <v>0</v>
      </c>
    </row>
    <row r="65" spans="1:24" x14ac:dyDescent="0.35">
      <c r="A65" s="37">
        <f t="shared" si="1"/>
        <v>49</v>
      </c>
      <c r="B65" s="37" t="str">
        <f>IF(F65&lt;=$G$10,VLOOKUP('[1]KALKULATOR 2023 PPK'!A80,[1]Robocze!$B$23:$C$102,2),"")</f>
        <v>5 rok</v>
      </c>
      <c r="C65" s="37">
        <f t="shared" si="2"/>
        <v>2027</v>
      </c>
      <c r="D65" s="38" t="str">
        <f t="shared" si="3"/>
        <v>styczeń</v>
      </c>
      <c r="E65" s="39">
        <f t="shared" si="9"/>
        <v>24.083333333333275</v>
      </c>
      <c r="F65" s="40">
        <f t="shared" si="4"/>
        <v>46388</v>
      </c>
      <c r="G65" s="40">
        <f t="shared" si="5"/>
        <v>46418</v>
      </c>
      <c r="H65" s="42">
        <f>IF(F65&lt;=$G$10,$G$3,"")</f>
        <v>0.03</v>
      </c>
      <c r="I65" s="41">
        <f>IF(B65&lt;&gt;"",$G$4,"")</f>
        <v>200</v>
      </c>
      <c r="J65" s="41">
        <f t="shared" si="6"/>
        <v>9800</v>
      </c>
      <c r="K65" s="41">
        <f>IF(B65&lt;&gt;"",J65*H65/12,"")</f>
        <v>24.5</v>
      </c>
      <c r="L65" s="41">
        <f>IF(B65&lt;&gt;"",M65-J65,"")</f>
        <v>612.5</v>
      </c>
      <c r="M65" s="41">
        <f>IF(B65&lt;&gt;"",M64+I65+K65,"")</f>
        <v>10412.5</v>
      </c>
      <c r="N65" s="41">
        <f>IF(G65&lt;&gt;"",IF(E65&gt;=$G$7,$G$5,0),"")</f>
        <v>0</v>
      </c>
      <c r="O65" s="41">
        <f t="shared" si="7"/>
        <v>0</v>
      </c>
      <c r="P65" s="41">
        <f>IF(G65&lt;&gt;"",R64*H65/12,"")</f>
        <v>0</v>
      </c>
      <c r="Q65" s="41">
        <f>IF(G65&lt;&gt;"",R65-O65,"")</f>
        <v>0</v>
      </c>
      <c r="R65" s="41">
        <f>IF(G65&lt;&gt;"",R64+N65+P65,"")</f>
        <v>0</v>
      </c>
      <c r="T65" s="40">
        <f t="shared" si="8"/>
        <v>46388</v>
      </c>
      <c r="U65" s="53">
        <f>J65</f>
        <v>9800</v>
      </c>
      <c r="V65" s="53">
        <f>M65</f>
        <v>10412.5</v>
      </c>
      <c r="W65" s="53">
        <f>O65</f>
        <v>0</v>
      </c>
      <c r="X65" s="53">
        <f>R65</f>
        <v>0</v>
      </c>
    </row>
    <row r="66" spans="1:24" x14ac:dyDescent="0.35">
      <c r="A66" s="37">
        <f t="shared" si="1"/>
        <v>50</v>
      </c>
      <c r="B66" s="37" t="str">
        <f>IF(F66&lt;=$G$10,VLOOKUP('[1]KALKULATOR 2023 PPK'!A81,[1]Robocze!$B$23:$C$102,2),"")</f>
        <v>5 rok</v>
      </c>
      <c r="C66" s="37">
        <f t="shared" si="2"/>
        <v>2027</v>
      </c>
      <c r="D66" s="38" t="str">
        <f t="shared" si="3"/>
        <v>luty</v>
      </c>
      <c r="E66" s="39">
        <f t="shared" si="9"/>
        <v>24.166666666666607</v>
      </c>
      <c r="F66" s="43">
        <f t="shared" si="4"/>
        <v>46419</v>
      </c>
      <c r="G66" s="40">
        <f t="shared" si="5"/>
        <v>46446</v>
      </c>
      <c r="H66" s="42">
        <f>IF(F66&lt;=$G$10,$G$3,"")</f>
        <v>0.03</v>
      </c>
      <c r="I66" s="41">
        <f>IF(B66&lt;&gt;"",$G$4,"")</f>
        <v>200</v>
      </c>
      <c r="J66" s="41">
        <f t="shared" si="6"/>
        <v>10000</v>
      </c>
      <c r="K66" s="41">
        <f>IF(B66&lt;&gt;"",J66*H66/12,"")</f>
        <v>25</v>
      </c>
      <c r="L66" s="41">
        <f>IF(B66&lt;&gt;"",M66-J66,"")</f>
        <v>637.5</v>
      </c>
      <c r="M66" s="41">
        <f>IF(B66&lt;&gt;"",M65+I66+K66,"")</f>
        <v>10637.5</v>
      </c>
      <c r="N66" s="41">
        <f>IF(G66&lt;&gt;"",IF(E66&gt;=$G$7,$G$5,0),"")</f>
        <v>0</v>
      </c>
      <c r="O66" s="41">
        <f t="shared" si="7"/>
        <v>0</v>
      </c>
      <c r="P66" s="41">
        <f>IF(G66&lt;&gt;"",R65*H66/12,"")</f>
        <v>0</v>
      </c>
      <c r="Q66" s="41">
        <f>IF(G66&lt;&gt;"",R66-O66,"")</f>
        <v>0</v>
      </c>
      <c r="R66" s="41">
        <f>IF(G66&lt;&gt;"",R65+N66+P66,"")</f>
        <v>0</v>
      </c>
      <c r="T66" s="40">
        <f t="shared" si="8"/>
        <v>46419</v>
      </c>
      <c r="U66" s="53">
        <f>J66</f>
        <v>10000</v>
      </c>
      <c r="V66" s="53">
        <f>M66</f>
        <v>10637.5</v>
      </c>
      <c r="W66" s="53">
        <f>O66</f>
        <v>0</v>
      </c>
      <c r="X66" s="53">
        <f>R66</f>
        <v>0</v>
      </c>
    </row>
    <row r="67" spans="1:24" x14ac:dyDescent="0.35">
      <c r="A67" s="37">
        <f t="shared" si="1"/>
        <v>51</v>
      </c>
      <c r="B67" s="37" t="str">
        <f>IF(F67&lt;=$G$10,VLOOKUP('[1]KALKULATOR 2023 PPK'!A82,[1]Robocze!$B$23:$C$102,2),"")</f>
        <v>5 rok</v>
      </c>
      <c r="C67" s="37">
        <f t="shared" si="2"/>
        <v>2027</v>
      </c>
      <c r="D67" s="38" t="str">
        <f t="shared" si="3"/>
        <v>marzec</v>
      </c>
      <c r="E67" s="39">
        <f t="shared" si="9"/>
        <v>24.24999999999994</v>
      </c>
      <c r="F67" s="43">
        <f t="shared" si="4"/>
        <v>46447</v>
      </c>
      <c r="G67" s="40">
        <f t="shared" si="5"/>
        <v>46477</v>
      </c>
      <c r="H67" s="42">
        <f>IF(F67&lt;=$G$10,$G$3,"")</f>
        <v>0.03</v>
      </c>
      <c r="I67" s="41">
        <f>IF(B67&lt;&gt;"",$G$4,"")</f>
        <v>200</v>
      </c>
      <c r="J67" s="41">
        <f t="shared" si="6"/>
        <v>10200</v>
      </c>
      <c r="K67" s="41">
        <f>IF(B67&lt;&gt;"",J67*H67/12,"")</f>
        <v>25.5</v>
      </c>
      <c r="L67" s="41">
        <f>IF(B67&lt;&gt;"",M67-J67,"")</f>
        <v>663</v>
      </c>
      <c r="M67" s="41">
        <f>IF(B67&lt;&gt;"",M66+I67+K67,"")</f>
        <v>10863</v>
      </c>
      <c r="N67" s="41">
        <f>IF(G67&lt;&gt;"",IF(E67&gt;=$G$7,$G$5,0),"")</f>
        <v>0</v>
      </c>
      <c r="O67" s="41">
        <f t="shared" si="7"/>
        <v>0</v>
      </c>
      <c r="P67" s="41">
        <f>IF(G67&lt;&gt;"",R66*H67/12,"")</f>
        <v>0</v>
      </c>
      <c r="Q67" s="41">
        <f>IF(G67&lt;&gt;"",R67-O67,"")</f>
        <v>0</v>
      </c>
      <c r="R67" s="41">
        <f>IF(G67&lt;&gt;"",R66+N67+P67,"")</f>
        <v>0</v>
      </c>
      <c r="T67" s="40">
        <f t="shared" si="8"/>
        <v>46447</v>
      </c>
      <c r="U67" s="53">
        <f>J67</f>
        <v>10200</v>
      </c>
      <c r="V67" s="53">
        <f>M67</f>
        <v>10863</v>
      </c>
      <c r="W67" s="53">
        <f>O67</f>
        <v>0</v>
      </c>
      <c r="X67" s="53">
        <f>R67</f>
        <v>0</v>
      </c>
    </row>
    <row r="68" spans="1:24" x14ac:dyDescent="0.35">
      <c r="A68" s="37">
        <f t="shared" si="1"/>
        <v>52</v>
      </c>
      <c r="B68" s="37" t="str">
        <f>IF(F68&lt;=$G$10,VLOOKUP('[1]KALKULATOR 2023 PPK'!A83,[1]Robocze!$B$23:$C$102,2),"")</f>
        <v>5 rok</v>
      </c>
      <c r="C68" s="37">
        <f t="shared" si="2"/>
        <v>2027</v>
      </c>
      <c r="D68" s="38" t="str">
        <f t="shared" si="3"/>
        <v>kwiecień</v>
      </c>
      <c r="E68" s="39">
        <f t="shared" si="9"/>
        <v>24.333333333333272</v>
      </c>
      <c r="F68" s="43">
        <f t="shared" si="4"/>
        <v>46478</v>
      </c>
      <c r="G68" s="40">
        <f t="shared" si="5"/>
        <v>46507</v>
      </c>
      <c r="H68" s="42">
        <f>IF(F68&lt;=$G$10,$G$3,"")</f>
        <v>0.03</v>
      </c>
      <c r="I68" s="41">
        <f>IF(B68&lt;&gt;"",$G$4,"")</f>
        <v>200</v>
      </c>
      <c r="J68" s="41">
        <f t="shared" si="6"/>
        <v>10400</v>
      </c>
      <c r="K68" s="41">
        <f>IF(B68&lt;&gt;"",J68*H68/12,"")</f>
        <v>26</v>
      </c>
      <c r="L68" s="41">
        <f>IF(B68&lt;&gt;"",M68-J68,"")</f>
        <v>689</v>
      </c>
      <c r="M68" s="41">
        <f>IF(B68&lt;&gt;"",M67+I68+K68,"")</f>
        <v>11089</v>
      </c>
      <c r="N68" s="41">
        <f>IF(G68&lt;&gt;"",IF(E68&gt;=$G$7,$G$5,0),"")</f>
        <v>0</v>
      </c>
      <c r="O68" s="41">
        <f t="shared" si="7"/>
        <v>0</v>
      </c>
      <c r="P68" s="41">
        <f>IF(G68&lt;&gt;"",R67*H68/12,"")</f>
        <v>0</v>
      </c>
      <c r="Q68" s="41">
        <f>IF(G68&lt;&gt;"",R68-O68,"")</f>
        <v>0</v>
      </c>
      <c r="R68" s="41">
        <f>IF(G68&lt;&gt;"",R67+N68+P68,"")</f>
        <v>0</v>
      </c>
      <c r="T68" s="40">
        <f t="shared" si="8"/>
        <v>46478</v>
      </c>
      <c r="U68" s="53">
        <f>J68</f>
        <v>10400</v>
      </c>
      <c r="V68" s="53">
        <f>M68</f>
        <v>11089</v>
      </c>
      <c r="W68" s="53">
        <f>O68</f>
        <v>0</v>
      </c>
      <c r="X68" s="53">
        <f>R68</f>
        <v>0</v>
      </c>
    </row>
    <row r="69" spans="1:24" x14ac:dyDescent="0.35">
      <c r="A69" s="37">
        <f t="shared" si="1"/>
        <v>53</v>
      </c>
      <c r="B69" s="37" t="str">
        <f>IF(F69&lt;=$G$10,VLOOKUP('[1]KALKULATOR 2023 PPK'!A84,[1]Robocze!$B$23:$C$102,2),"")</f>
        <v>5 rok</v>
      </c>
      <c r="C69" s="37">
        <f t="shared" si="2"/>
        <v>2027</v>
      </c>
      <c r="D69" s="38" t="str">
        <f t="shared" si="3"/>
        <v>maj</v>
      </c>
      <c r="E69" s="39">
        <f t="shared" si="9"/>
        <v>24.416666666666604</v>
      </c>
      <c r="F69" s="43">
        <f t="shared" si="4"/>
        <v>46508</v>
      </c>
      <c r="G69" s="40">
        <f t="shared" si="5"/>
        <v>46538</v>
      </c>
      <c r="H69" s="42">
        <f>IF(F69&lt;=$G$10,$G$3,"")</f>
        <v>0.03</v>
      </c>
      <c r="I69" s="41">
        <f>IF(B69&lt;&gt;"",$G$4,"")</f>
        <v>200</v>
      </c>
      <c r="J69" s="41">
        <f t="shared" si="6"/>
        <v>10600</v>
      </c>
      <c r="K69" s="41">
        <f>IF(B69&lt;&gt;"",J69*H69/12,"")</f>
        <v>26.5</v>
      </c>
      <c r="L69" s="41">
        <f>IF(B69&lt;&gt;"",M69-J69,"")</f>
        <v>715.5</v>
      </c>
      <c r="M69" s="41">
        <f>IF(B69&lt;&gt;"",M68+I69+K69,"")</f>
        <v>11315.5</v>
      </c>
      <c r="N69" s="41">
        <f>IF(G69&lt;&gt;"",IF(E69&gt;=$G$7,$G$5,0),"")</f>
        <v>0</v>
      </c>
      <c r="O69" s="41">
        <f t="shared" si="7"/>
        <v>0</v>
      </c>
      <c r="P69" s="41">
        <f>IF(G69&lt;&gt;"",R68*H69/12,"")</f>
        <v>0</v>
      </c>
      <c r="Q69" s="41">
        <f>IF(G69&lt;&gt;"",R69-O69,"")</f>
        <v>0</v>
      </c>
      <c r="R69" s="41">
        <f>IF(G69&lt;&gt;"",R68+N69+P69,"")</f>
        <v>0</v>
      </c>
      <c r="T69" s="40">
        <f t="shared" si="8"/>
        <v>46508</v>
      </c>
      <c r="U69" s="53">
        <f>J69</f>
        <v>10600</v>
      </c>
      <c r="V69" s="53">
        <f>M69</f>
        <v>11315.5</v>
      </c>
      <c r="W69" s="53">
        <f>O69</f>
        <v>0</v>
      </c>
      <c r="X69" s="53">
        <f>R69</f>
        <v>0</v>
      </c>
    </row>
    <row r="70" spans="1:24" x14ac:dyDescent="0.35">
      <c r="A70" s="37">
        <f t="shared" si="1"/>
        <v>54</v>
      </c>
      <c r="B70" s="37" t="str">
        <f>IF(F70&lt;=$G$10,VLOOKUP('[1]KALKULATOR 2023 PPK'!A85,[1]Robocze!$B$23:$C$102,2),"")</f>
        <v>5 rok</v>
      </c>
      <c r="C70" s="37">
        <f t="shared" si="2"/>
        <v>2027</v>
      </c>
      <c r="D70" s="38" t="str">
        <f t="shared" si="3"/>
        <v>czerwiec</v>
      </c>
      <c r="E70" s="39">
        <f t="shared" si="9"/>
        <v>24.499999999999936</v>
      </c>
      <c r="F70" s="43">
        <f t="shared" si="4"/>
        <v>46539</v>
      </c>
      <c r="G70" s="40">
        <f t="shared" si="5"/>
        <v>46568</v>
      </c>
      <c r="H70" s="42">
        <f>IF(F70&lt;=$G$10,$G$3,"")</f>
        <v>0.03</v>
      </c>
      <c r="I70" s="41">
        <f>IF(B70&lt;&gt;"",$G$4,"")</f>
        <v>200</v>
      </c>
      <c r="J70" s="41">
        <f t="shared" si="6"/>
        <v>10800</v>
      </c>
      <c r="K70" s="41">
        <f>IF(B70&lt;&gt;"",J70*H70/12,"")</f>
        <v>27</v>
      </c>
      <c r="L70" s="41">
        <f>IF(B70&lt;&gt;"",M70-J70,"")</f>
        <v>742.5</v>
      </c>
      <c r="M70" s="41">
        <f>IF(B70&lt;&gt;"",M69+I70+K70,"")</f>
        <v>11542.5</v>
      </c>
      <c r="N70" s="41">
        <f>IF(G70&lt;&gt;"",IF(E70&gt;=$G$7,$G$5,0),"")</f>
        <v>0</v>
      </c>
      <c r="O70" s="41">
        <f t="shared" si="7"/>
        <v>0</v>
      </c>
      <c r="P70" s="41">
        <f>IF(G70&lt;&gt;"",R69*H70/12,"")</f>
        <v>0</v>
      </c>
      <c r="Q70" s="41">
        <f>IF(G70&lt;&gt;"",R70-O70,"")</f>
        <v>0</v>
      </c>
      <c r="R70" s="41">
        <f>IF(G70&lt;&gt;"",R69+N70+P70,"")</f>
        <v>0</v>
      </c>
      <c r="T70" s="40">
        <f t="shared" si="8"/>
        <v>46539</v>
      </c>
      <c r="U70" s="53">
        <f>J70</f>
        <v>10800</v>
      </c>
      <c r="V70" s="53">
        <f>M70</f>
        <v>11542.5</v>
      </c>
      <c r="W70" s="53">
        <f>O70</f>
        <v>0</v>
      </c>
      <c r="X70" s="53">
        <f>R70</f>
        <v>0</v>
      </c>
    </row>
    <row r="71" spans="1:24" x14ac:dyDescent="0.35">
      <c r="A71" s="37">
        <f t="shared" si="1"/>
        <v>55</v>
      </c>
      <c r="B71" s="37" t="str">
        <f>IF(F71&lt;=$G$10,VLOOKUP('[1]KALKULATOR 2023 PPK'!A86,[1]Robocze!$B$23:$C$102,2),"")</f>
        <v>5 rok</v>
      </c>
      <c r="C71" s="37">
        <f t="shared" si="2"/>
        <v>2027</v>
      </c>
      <c r="D71" s="38" t="str">
        <f t="shared" si="3"/>
        <v>lipiec</v>
      </c>
      <c r="E71" s="39">
        <f t="shared" si="9"/>
        <v>24.583333333333268</v>
      </c>
      <c r="F71" s="43">
        <f t="shared" si="4"/>
        <v>46569</v>
      </c>
      <c r="G71" s="40">
        <f t="shared" si="5"/>
        <v>46599</v>
      </c>
      <c r="H71" s="42">
        <f>IF(F71&lt;=$G$10,$G$3,"")</f>
        <v>0.03</v>
      </c>
      <c r="I71" s="41">
        <f>IF(B71&lt;&gt;"",$G$4,"")</f>
        <v>200</v>
      </c>
      <c r="J71" s="41">
        <f t="shared" si="6"/>
        <v>11000</v>
      </c>
      <c r="K71" s="41">
        <f>IF(B71&lt;&gt;"",J71*H71/12,"")</f>
        <v>27.5</v>
      </c>
      <c r="L71" s="41">
        <f>IF(B71&lt;&gt;"",M71-J71,"")</f>
        <v>770</v>
      </c>
      <c r="M71" s="41">
        <f>IF(B71&lt;&gt;"",M70+I71+K71,"")</f>
        <v>11770</v>
      </c>
      <c r="N71" s="41">
        <f>IF(G71&lt;&gt;"",IF(E71&gt;=$G$7,$G$5,0),"")</f>
        <v>0</v>
      </c>
      <c r="O71" s="41">
        <f t="shared" si="7"/>
        <v>0</v>
      </c>
      <c r="P71" s="41">
        <f>IF(G71&lt;&gt;"",R70*H71/12,"")</f>
        <v>0</v>
      </c>
      <c r="Q71" s="41">
        <f>IF(G71&lt;&gt;"",R71-O71,"")</f>
        <v>0</v>
      </c>
      <c r="R71" s="41">
        <f>IF(G71&lt;&gt;"",R70+N71+P71,"")</f>
        <v>0</v>
      </c>
      <c r="T71" s="40">
        <f t="shared" si="8"/>
        <v>46569</v>
      </c>
      <c r="U71" s="53">
        <f>J71</f>
        <v>11000</v>
      </c>
      <c r="V71" s="53">
        <f>M71</f>
        <v>11770</v>
      </c>
      <c r="W71" s="53">
        <f>O71</f>
        <v>0</v>
      </c>
      <c r="X71" s="53">
        <f>R71</f>
        <v>0</v>
      </c>
    </row>
    <row r="72" spans="1:24" x14ac:dyDescent="0.35">
      <c r="A72" s="37">
        <f t="shared" si="1"/>
        <v>56</v>
      </c>
      <c r="B72" s="37" t="str">
        <f>IF(F72&lt;=$G$10,VLOOKUP('[1]KALKULATOR 2023 PPK'!A87,[1]Robocze!$B$23:$C$102,2),"")</f>
        <v>5 rok</v>
      </c>
      <c r="C72" s="37">
        <f t="shared" si="2"/>
        <v>2027</v>
      </c>
      <c r="D72" s="38" t="str">
        <f t="shared" si="3"/>
        <v>sierpień</v>
      </c>
      <c r="E72" s="39">
        <f t="shared" si="9"/>
        <v>24.6666666666666</v>
      </c>
      <c r="F72" s="43">
        <f t="shared" si="4"/>
        <v>46600</v>
      </c>
      <c r="G72" s="40">
        <f t="shared" si="5"/>
        <v>46630</v>
      </c>
      <c r="H72" s="42">
        <f>IF(F72&lt;=$G$10,$G$3,"")</f>
        <v>0.03</v>
      </c>
      <c r="I72" s="41">
        <f>IF(B72&lt;&gt;"",$G$4,"")</f>
        <v>200</v>
      </c>
      <c r="J72" s="41">
        <f t="shared" si="6"/>
        <v>11200</v>
      </c>
      <c r="K72" s="41">
        <f>IF(B72&lt;&gt;"",J72*H72/12,"")</f>
        <v>28</v>
      </c>
      <c r="L72" s="41">
        <f>IF(B72&lt;&gt;"",M72-J72,"")</f>
        <v>798</v>
      </c>
      <c r="M72" s="41">
        <f>IF(B72&lt;&gt;"",M71+I72+K72,"")</f>
        <v>11998</v>
      </c>
      <c r="N72" s="41">
        <f>IF(G72&lt;&gt;"",IF(E72&gt;=$G$7,$G$5,0),"")</f>
        <v>0</v>
      </c>
      <c r="O72" s="41">
        <f t="shared" si="7"/>
        <v>0</v>
      </c>
      <c r="P72" s="41">
        <f>IF(G72&lt;&gt;"",R71*H72/12,"")</f>
        <v>0</v>
      </c>
      <c r="Q72" s="41">
        <f>IF(G72&lt;&gt;"",R72-O72,"")</f>
        <v>0</v>
      </c>
      <c r="R72" s="41">
        <f>IF(G72&lt;&gt;"",R71+N72+P72,"")</f>
        <v>0</v>
      </c>
      <c r="T72" s="40">
        <f t="shared" si="8"/>
        <v>46600</v>
      </c>
      <c r="U72" s="53">
        <f>J72</f>
        <v>11200</v>
      </c>
      <c r="V72" s="53">
        <f>M72</f>
        <v>11998</v>
      </c>
      <c r="W72" s="53">
        <f>O72</f>
        <v>0</v>
      </c>
      <c r="X72" s="53">
        <f>R72</f>
        <v>0</v>
      </c>
    </row>
    <row r="73" spans="1:24" x14ac:dyDescent="0.35">
      <c r="A73" s="37">
        <f t="shared" si="1"/>
        <v>57</v>
      </c>
      <c r="B73" s="37" t="str">
        <f>IF(F73&lt;=$G$10,VLOOKUP('[1]KALKULATOR 2023 PPK'!A88,[1]Robocze!$B$23:$C$102,2),"")</f>
        <v>5 rok</v>
      </c>
      <c r="C73" s="37">
        <f t="shared" si="2"/>
        <v>2027</v>
      </c>
      <c r="D73" s="38" t="str">
        <f t="shared" si="3"/>
        <v>wrzesień</v>
      </c>
      <c r="E73" s="39">
        <f t="shared" si="9"/>
        <v>24.749999999999932</v>
      </c>
      <c r="F73" s="43">
        <f t="shared" si="4"/>
        <v>46631</v>
      </c>
      <c r="G73" s="40">
        <f t="shared" si="5"/>
        <v>46660</v>
      </c>
      <c r="H73" s="42">
        <f>IF(F73&lt;=$G$10,$G$3,"")</f>
        <v>0.03</v>
      </c>
      <c r="I73" s="41">
        <f>IF(B73&lt;&gt;"",$G$4,"")</f>
        <v>200</v>
      </c>
      <c r="J73" s="41">
        <f t="shared" si="6"/>
        <v>11400</v>
      </c>
      <c r="K73" s="41">
        <f>IF(B73&lt;&gt;"",J73*H73/12,"")</f>
        <v>28.5</v>
      </c>
      <c r="L73" s="41">
        <f>IF(B73&lt;&gt;"",M73-J73,"")</f>
        <v>826.5</v>
      </c>
      <c r="M73" s="41">
        <f>IF(B73&lt;&gt;"",M72+I73+K73,"")</f>
        <v>12226.5</v>
      </c>
      <c r="N73" s="41">
        <f>IF(G73&lt;&gt;"",IF(E73&gt;=$G$7,$G$5,0),"")</f>
        <v>0</v>
      </c>
      <c r="O73" s="41">
        <f t="shared" si="7"/>
        <v>0</v>
      </c>
      <c r="P73" s="41">
        <f>IF(G73&lt;&gt;"",R72*H73/12,"")</f>
        <v>0</v>
      </c>
      <c r="Q73" s="41">
        <f>IF(G73&lt;&gt;"",R73-O73,"")</f>
        <v>0</v>
      </c>
      <c r="R73" s="41">
        <f>IF(G73&lt;&gt;"",R72+N73+P73,"")</f>
        <v>0</v>
      </c>
      <c r="T73" s="40">
        <f t="shared" si="8"/>
        <v>46631</v>
      </c>
      <c r="U73" s="53">
        <f>J73</f>
        <v>11400</v>
      </c>
      <c r="V73" s="53">
        <f>M73</f>
        <v>12226.5</v>
      </c>
      <c r="W73" s="53">
        <f>O73</f>
        <v>0</v>
      </c>
      <c r="X73" s="53">
        <f>R73</f>
        <v>0</v>
      </c>
    </row>
    <row r="74" spans="1:24" x14ac:dyDescent="0.35">
      <c r="A74" s="37">
        <f t="shared" si="1"/>
        <v>58</v>
      </c>
      <c r="B74" s="37" t="str">
        <f>IF(F74&lt;=$G$10,VLOOKUP('[1]KALKULATOR 2023 PPK'!A89,[1]Robocze!$B$23:$C$102,2),"")</f>
        <v>5 rok</v>
      </c>
      <c r="C74" s="37">
        <f t="shared" si="2"/>
        <v>2027</v>
      </c>
      <c r="D74" s="38" t="str">
        <f t="shared" si="3"/>
        <v>październik</v>
      </c>
      <c r="E74" s="39">
        <f t="shared" si="9"/>
        <v>24.833333333333265</v>
      </c>
      <c r="F74" s="43">
        <f t="shared" si="4"/>
        <v>46661</v>
      </c>
      <c r="G74" s="40">
        <f t="shared" si="5"/>
        <v>46691</v>
      </c>
      <c r="H74" s="42">
        <f>IF(F74&lt;=$G$10,$G$3,"")</f>
        <v>0.03</v>
      </c>
      <c r="I74" s="41">
        <f>IF(B74&lt;&gt;"",$G$4,"")</f>
        <v>200</v>
      </c>
      <c r="J74" s="41">
        <f t="shared" si="6"/>
        <v>11600</v>
      </c>
      <c r="K74" s="41">
        <f>IF(B74&lt;&gt;"",J74*H74/12,"")</f>
        <v>29</v>
      </c>
      <c r="L74" s="41">
        <f>IF(B74&lt;&gt;"",M74-J74,"")</f>
        <v>855.5</v>
      </c>
      <c r="M74" s="41">
        <f>IF(B74&lt;&gt;"",M73+I74+K74,"")</f>
        <v>12455.5</v>
      </c>
      <c r="N74" s="41">
        <f>IF(G74&lt;&gt;"",IF(E74&gt;=$G$7,$G$5,0),"")</f>
        <v>0</v>
      </c>
      <c r="O74" s="41">
        <f t="shared" si="7"/>
        <v>0</v>
      </c>
      <c r="P74" s="41">
        <f>IF(G74&lt;&gt;"",R73*H74/12,"")</f>
        <v>0</v>
      </c>
      <c r="Q74" s="41">
        <f>IF(G74&lt;&gt;"",R74-O74,"")</f>
        <v>0</v>
      </c>
      <c r="R74" s="41">
        <f>IF(G74&lt;&gt;"",R73+N74+P74,"")</f>
        <v>0</v>
      </c>
      <c r="T74" s="40">
        <f t="shared" si="8"/>
        <v>46661</v>
      </c>
      <c r="U74" s="53">
        <f>J74</f>
        <v>11600</v>
      </c>
      <c r="V74" s="53">
        <f>M74</f>
        <v>12455.5</v>
      </c>
      <c r="W74" s="53">
        <f>O74</f>
        <v>0</v>
      </c>
      <c r="X74" s="53">
        <f>R74</f>
        <v>0</v>
      </c>
    </row>
    <row r="75" spans="1:24" x14ac:dyDescent="0.35">
      <c r="A75" s="37">
        <f t="shared" si="1"/>
        <v>59</v>
      </c>
      <c r="B75" s="37" t="str">
        <f>IF(F75&lt;=$G$10,VLOOKUP('[1]KALKULATOR 2023 PPK'!A90,[1]Robocze!$B$23:$C$102,2),"")</f>
        <v>5 rok</v>
      </c>
      <c r="C75" s="37">
        <f t="shared" si="2"/>
        <v>2027</v>
      </c>
      <c r="D75" s="38" t="str">
        <f t="shared" si="3"/>
        <v>listopad</v>
      </c>
      <c r="E75" s="39">
        <f t="shared" si="9"/>
        <v>24.916666666666597</v>
      </c>
      <c r="F75" s="43">
        <f t="shared" si="4"/>
        <v>46692</v>
      </c>
      <c r="G75" s="40">
        <f t="shared" si="5"/>
        <v>46721</v>
      </c>
      <c r="H75" s="42">
        <f>IF(F75&lt;=$G$10,$G$3,"")</f>
        <v>0.03</v>
      </c>
      <c r="I75" s="41">
        <f>IF(B75&lt;&gt;"",$G$4,"")</f>
        <v>200</v>
      </c>
      <c r="J75" s="41">
        <f t="shared" si="6"/>
        <v>11800</v>
      </c>
      <c r="K75" s="41">
        <f>IF(B75&lt;&gt;"",J75*H75/12,"")</f>
        <v>29.5</v>
      </c>
      <c r="L75" s="41">
        <f>IF(B75&lt;&gt;"",M75-J75,"")</f>
        <v>885</v>
      </c>
      <c r="M75" s="41">
        <f>IF(B75&lt;&gt;"",M74+I75+K75,"")</f>
        <v>12685</v>
      </c>
      <c r="N75" s="41">
        <f>IF(G75&lt;&gt;"",IF(E75&gt;=$G$7,$G$5,0),"")</f>
        <v>0</v>
      </c>
      <c r="O75" s="41">
        <f t="shared" si="7"/>
        <v>0</v>
      </c>
      <c r="P75" s="41">
        <f>IF(G75&lt;&gt;"",R74*H75/12,"")</f>
        <v>0</v>
      </c>
      <c r="Q75" s="41">
        <f>IF(G75&lt;&gt;"",R75-O75,"")</f>
        <v>0</v>
      </c>
      <c r="R75" s="41">
        <f>IF(G75&lt;&gt;"",R74+N75+P75,"")</f>
        <v>0</v>
      </c>
      <c r="T75" s="40">
        <f t="shared" si="8"/>
        <v>46692</v>
      </c>
      <c r="U75" s="53">
        <f>J75</f>
        <v>11800</v>
      </c>
      <c r="V75" s="53">
        <f>M75</f>
        <v>12685</v>
      </c>
      <c r="W75" s="53">
        <f>O75</f>
        <v>0</v>
      </c>
      <c r="X75" s="53">
        <f>R75</f>
        <v>0</v>
      </c>
    </row>
    <row r="76" spans="1:24" s="56" customFormat="1" x14ac:dyDescent="0.35">
      <c r="A76" s="37">
        <f t="shared" si="1"/>
        <v>60</v>
      </c>
      <c r="B76" s="44" t="str">
        <f>IF(F76&lt;=$G$10,VLOOKUP('[1]KALKULATOR 2023 PPK'!A91,[1]Robocze!$B$23:$C$102,2),"")</f>
        <v>5 rok</v>
      </c>
      <c r="C76" s="44">
        <f t="shared" si="2"/>
        <v>2027</v>
      </c>
      <c r="D76" s="38" t="str">
        <f t="shared" si="3"/>
        <v>grudzień</v>
      </c>
      <c r="E76" s="45">
        <f t="shared" si="9"/>
        <v>24.999999999999929</v>
      </c>
      <c r="F76" s="46">
        <f t="shared" si="4"/>
        <v>46722</v>
      </c>
      <c r="G76" s="47">
        <f t="shared" si="5"/>
        <v>46752</v>
      </c>
      <c r="H76" s="42">
        <f>IF(F76&lt;=$G$10,$G$3,"")</f>
        <v>0.03</v>
      </c>
      <c r="I76" s="41">
        <f>IF(B76&lt;&gt;"",$G$4,"")</f>
        <v>200</v>
      </c>
      <c r="J76" s="48">
        <f t="shared" si="6"/>
        <v>12000</v>
      </c>
      <c r="K76" s="41">
        <f>IF(B76&lt;&gt;"",J76*H76/12,"")</f>
        <v>30</v>
      </c>
      <c r="L76" s="48">
        <f>IF(B76&lt;&gt;"",M76-J76,"")</f>
        <v>915</v>
      </c>
      <c r="M76" s="41">
        <f>IF(B76&lt;&gt;"",M75+I76+K76,"")</f>
        <v>12915</v>
      </c>
      <c r="N76" s="41">
        <f>IF(G76&lt;&gt;"",IF(E76&gt;=$G$7,$G$5,0),"")</f>
        <v>0</v>
      </c>
      <c r="O76" s="48">
        <f t="shared" si="7"/>
        <v>0</v>
      </c>
      <c r="P76" s="41">
        <f>IF(G76&lt;&gt;"",R75*H76/12,"")</f>
        <v>0</v>
      </c>
      <c r="Q76" s="48">
        <f>IF(G76&lt;&gt;"",R76-O76,"")</f>
        <v>0</v>
      </c>
      <c r="R76" s="41">
        <f>IF(G76&lt;&gt;"",R75+N76+P76,"")</f>
        <v>0</v>
      </c>
      <c r="T76" s="40">
        <f t="shared" si="8"/>
        <v>46722</v>
      </c>
      <c r="U76" s="53">
        <f>J76</f>
        <v>12000</v>
      </c>
      <c r="V76" s="53">
        <f>M76</f>
        <v>12915</v>
      </c>
      <c r="W76" s="53">
        <f>O76</f>
        <v>0</v>
      </c>
      <c r="X76" s="53">
        <f>R76</f>
        <v>0</v>
      </c>
    </row>
    <row r="77" spans="1:24" x14ac:dyDescent="0.35">
      <c r="A77" s="37">
        <f t="shared" si="1"/>
        <v>61</v>
      </c>
      <c r="B77" s="37" t="str">
        <f>IF(F77&lt;=$G$10,VLOOKUP('[1]KALKULATOR 2023 PPK'!A92,[1]Robocze!$B$23:$C$102,2),"")</f>
        <v>6 rok</v>
      </c>
      <c r="C77" s="37">
        <f t="shared" si="2"/>
        <v>2028</v>
      </c>
      <c r="D77" s="38" t="str">
        <f t="shared" si="3"/>
        <v>styczeń</v>
      </c>
      <c r="E77" s="39">
        <f t="shared" si="9"/>
        <v>25.083333333333261</v>
      </c>
      <c r="F77" s="40">
        <f t="shared" si="4"/>
        <v>46753</v>
      </c>
      <c r="G77" s="40">
        <f t="shared" si="5"/>
        <v>46783</v>
      </c>
      <c r="H77" s="42">
        <f>IF(F77&lt;=$G$10,$G$3,"")</f>
        <v>0.03</v>
      </c>
      <c r="I77" s="41">
        <f>IF(B77&lt;&gt;"",$G$4,"")</f>
        <v>200</v>
      </c>
      <c r="J77" s="41">
        <f t="shared" si="6"/>
        <v>12200</v>
      </c>
      <c r="K77" s="41">
        <f>IF(B77&lt;&gt;"",J77*H77/12,"")</f>
        <v>30.5</v>
      </c>
      <c r="L77" s="41">
        <f>IF(B77&lt;&gt;"",M77-J77,"")</f>
        <v>945.5</v>
      </c>
      <c r="M77" s="41">
        <f>IF(B77&lt;&gt;"",M76+I77+K77,"")</f>
        <v>13145.5</v>
      </c>
      <c r="N77" s="41">
        <f>IF(G77&lt;&gt;"",IF(E77&gt;=$G$7,$G$5,0),"")</f>
        <v>0</v>
      </c>
      <c r="O77" s="41">
        <f t="shared" si="7"/>
        <v>0</v>
      </c>
      <c r="P77" s="41">
        <f>IF(G77&lt;&gt;"",R76*H77/12,"")</f>
        <v>0</v>
      </c>
      <c r="Q77" s="41">
        <f>IF(G77&lt;&gt;"",R77-O77,"")</f>
        <v>0</v>
      </c>
      <c r="R77" s="41">
        <f>IF(G77&lt;&gt;"",R76+N77+P77,"")</f>
        <v>0</v>
      </c>
      <c r="T77" s="40">
        <f t="shared" si="8"/>
        <v>46753</v>
      </c>
      <c r="U77" s="53">
        <f>J77</f>
        <v>12200</v>
      </c>
      <c r="V77" s="53">
        <f>M77</f>
        <v>13145.5</v>
      </c>
      <c r="W77" s="53">
        <f>O77</f>
        <v>0</v>
      </c>
      <c r="X77" s="53">
        <f>R77</f>
        <v>0</v>
      </c>
    </row>
    <row r="78" spans="1:24" x14ac:dyDescent="0.35">
      <c r="A78" s="37">
        <f t="shared" si="1"/>
        <v>62</v>
      </c>
      <c r="B78" s="37" t="str">
        <f>IF(F78&lt;=$G$10,VLOOKUP('[1]KALKULATOR 2023 PPK'!A93,[1]Robocze!$B$23:$C$102,2),"")</f>
        <v>6 rok</v>
      </c>
      <c r="C78" s="37">
        <f t="shared" si="2"/>
        <v>2028</v>
      </c>
      <c r="D78" s="38" t="str">
        <f t="shared" si="3"/>
        <v>luty</v>
      </c>
      <c r="E78" s="39">
        <f t="shared" si="9"/>
        <v>25.166666666666593</v>
      </c>
      <c r="F78" s="43">
        <f t="shared" si="4"/>
        <v>46784</v>
      </c>
      <c r="G78" s="40">
        <f t="shared" si="5"/>
        <v>46812</v>
      </c>
      <c r="H78" s="42">
        <f>IF(F78&lt;=$G$10,$G$3,"")</f>
        <v>0.03</v>
      </c>
      <c r="I78" s="41">
        <f>IF(B78&lt;&gt;"",$G$4,"")</f>
        <v>200</v>
      </c>
      <c r="J78" s="41">
        <f t="shared" si="6"/>
        <v>12400</v>
      </c>
      <c r="K78" s="41">
        <f>IF(B78&lt;&gt;"",J78*H78/12,"")</f>
        <v>31</v>
      </c>
      <c r="L78" s="41">
        <f>IF(B78&lt;&gt;"",M78-J78,"")</f>
        <v>976.5</v>
      </c>
      <c r="M78" s="41">
        <f>IF(B78&lt;&gt;"",M77+I78+K78,"")</f>
        <v>13376.5</v>
      </c>
      <c r="N78" s="41">
        <f>IF(G78&lt;&gt;"",IF(E78&gt;=$G$7,$G$5,0),"")</f>
        <v>0</v>
      </c>
      <c r="O78" s="41">
        <f t="shared" si="7"/>
        <v>0</v>
      </c>
      <c r="P78" s="41">
        <f>IF(G78&lt;&gt;"",R77*H78/12,"")</f>
        <v>0</v>
      </c>
      <c r="Q78" s="41">
        <f>IF(G78&lt;&gt;"",R78-O78,"")</f>
        <v>0</v>
      </c>
      <c r="R78" s="41">
        <f>IF(G78&lt;&gt;"",R77+N78+P78,"")</f>
        <v>0</v>
      </c>
      <c r="T78" s="40">
        <f t="shared" si="8"/>
        <v>46784</v>
      </c>
      <c r="U78" s="53">
        <f>J78</f>
        <v>12400</v>
      </c>
      <c r="V78" s="53">
        <f>M78</f>
        <v>13376.5</v>
      </c>
      <c r="W78" s="53">
        <f>O78</f>
        <v>0</v>
      </c>
      <c r="X78" s="53">
        <f>R78</f>
        <v>0</v>
      </c>
    </row>
    <row r="79" spans="1:24" x14ac:dyDescent="0.35">
      <c r="A79" s="37">
        <f t="shared" si="1"/>
        <v>63</v>
      </c>
      <c r="B79" s="37" t="str">
        <f>IF(F79&lt;=$G$10,VLOOKUP('[1]KALKULATOR 2023 PPK'!A94,[1]Robocze!$B$23:$C$102,2),"")</f>
        <v>6 rok</v>
      </c>
      <c r="C79" s="37">
        <f t="shared" si="2"/>
        <v>2028</v>
      </c>
      <c r="D79" s="38" t="str">
        <f t="shared" si="3"/>
        <v>marzec</v>
      </c>
      <c r="E79" s="39">
        <f t="shared" si="9"/>
        <v>25.249999999999925</v>
      </c>
      <c r="F79" s="43">
        <f t="shared" si="4"/>
        <v>46813</v>
      </c>
      <c r="G79" s="40">
        <f t="shared" si="5"/>
        <v>46843</v>
      </c>
      <c r="H79" s="42">
        <f>IF(F79&lt;=$G$10,$G$3,"")</f>
        <v>0.03</v>
      </c>
      <c r="I79" s="41">
        <f>IF(B79&lt;&gt;"",$G$4,"")</f>
        <v>200</v>
      </c>
      <c r="J79" s="41">
        <f t="shared" si="6"/>
        <v>12600</v>
      </c>
      <c r="K79" s="41">
        <f>IF(B79&lt;&gt;"",J79*H79/12,"")</f>
        <v>31.5</v>
      </c>
      <c r="L79" s="41">
        <f>IF(B79&lt;&gt;"",M79-J79,"")</f>
        <v>1008</v>
      </c>
      <c r="M79" s="41">
        <f>IF(B79&lt;&gt;"",M78+I79+K79,"")</f>
        <v>13608</v>
      </c>
      <c r="N79" s="41">
        <f>IF(G79&lt;&gt;"",IF(E79&gt;=$G$7,$G$5,0),"")</f>
        <v>0</v>
      </c>
      <c r="O79" s="41">
        <f t="shared" si="7"/>
        <v>0</v>
      </c>
      <c r="P79" s="41">
        <f>IF(G79&lt;&gt;"",R78*H79/12,"")</f>
        <v>0</v>
      </c>
      <c r="Q79" s="41">
        <f>IF(G79&lt;&gt;"",R79-O79,"")</f>
        <v>0</v>
      </c>
      <c r="R79" s="41">
        <f>IF(G79&lt;&gt;"",R78+N79+P79,"")</f>
        <v>0</v>
      </c>
      <c r="T79" s="40">
        <f t="shared" si="8"/>
        <v>46813</v>
      </c>
      <c r="U79" s="53">
        <f>J79</f>
        <v>12600</v>
      </c>
      <c r="V79" s="53">
        <f>M79</f>
        <v>13608</v>
      </c>
      <c r="W79" s="53">
        <f>O79</f>
        <v>0</v>
      </c>
      <c r="X79" s="53">
        <f>R79</f>
        <v>0</v>
      </c>
    </row>
    <row r="80" spans="1:24" x14ac:dyDescent="0.35">
      <c r="A80" s="37">
        <f t="shared" si="1"/>
        <v>64</v>
      </c>
      <c r="B80" s="37" t="str">
        <f>IF(F80&lt;=$G$10,VLOOKUP('[1]KALKULATOR 2023 PPK'!A95,[1]Robocze!$B$23:$C$102,2),"")</f>
        <v>6 rok</v>
      </c>
      <c r="C80" s="37">
        <f t="shared" si="2"/>
        <v>2028</v>
      </c>
      <c r="D80" s="38" t="str">
        <f t="shared" si="3"/>
        <v>kwiecień</v>
      </c>
      <c r="E80" s="39">
        <f t="shared" si="9"/>
        <v>25.333333333333258</v>
      </c>
      <c r="F80" s="43">
        <f t="shared" si="4"/>
        <v>46844</v>
      </c>
      <c r="G80" s="40">
        <f t="shared" si="5"/>
        <v>46873</v>
      </c>
      <c r="H80" s="42">
        <f>IF(F80&lt;=$G$10,$G$3,"")</f>
        <v>0.03</v>
      </c>
      <c r="I80" s="41">
        <f>IF(B80&lt;&gt;"",$G$4,"")</f>
        <v>200</v>
      </c>
      <c r="J80" s="41">
        <f t="shared" si="6"/>
        <v>12800</v>
      </c>
      <c r="K80" s="41">
        <f>IF(B80&lt;&gt;"",J80*H80/12,"")</f>
        <v>32</v>
      </c>
      <c r="L80" s="41">
        <f>IF(B80&lt;&gt;"",M80-J80,"")</f>
        <v>1040</v>
      </c>
      <c r="M80" s="41">
        <f>IF(B80&lt;&gt;"",M79+I80+K80,"")</f>
        <v>13840</v>
      </c>
      <c r="N80" s="41">
        <f>IF(G80&lt;&gt;"",IF(E80&gt;=$G$7,$G$5,0),"")</f>
        <v>0</v>
      </c>
      <c r="O80" s="41">
        <f t="shared" si="7"/>
        <v>0</v>
      </c>
      <c r="P80" s="41">
        <f>IF(G80&lt;&gt;"",R79*H80/12,"")</f>
        <v>0</v>
      </c>
      <c r="Q80" s="41">
        <f>IF(G80&lt;&gt;"",R80-O80,"")</f>
        <v>0</v>
      </c>
      <c r="R80" s="41">
        <f>IF(G80&lt;&gt;"",R79+N80+P80,"")</f>
        <v>0</v>
      </c>
      <c r="T80" s="40">
        <f t="shared" si="8"/>
        <v>46844</v>
      </c>
      <c r="U80" s="53">
        <f>J80</f>
        <v>12800</v>
      </c>
      <c r="V80" s="53">
        <f>M80</f>
        <v>13840</v>
      </c>
      <c r="W80" s="53">
        <f>O80</f>
        <v>0</v>
      </c>
      <c r="X80" s="53">
        <f>R80</f>
        <v>0</v>
      </c>
    </row>
    <row r="81" spans="1:24" x14ac:dyDescent="0.35">
      <c r="A81" s="37">
        <f t="shared" si="1"/>
        <v>65</v>
      </c>
      <c r="B81" s="37" t="str">
        <f>IF(F81&lt;=$G$10,VLOOKUP('[1]KALKULATOR 2023 PPK'!A96,[1]Robocze!$B$23:$C$102,2),"")</f>
        <v>6 rok</v>
      </c>
      <c r="C81" s="37">
        <f t="shared" si="2"/>
        <v>2028</v>
      </c>
      <c r="D81" s="38" t="str">
        <f t="shared" si="3"/>
        <v>maj</v>
      </c>
      <c r="E81" s="39">
        <f t="shared" si="9"/>
        <v>25.41666666666659</v>
      </c>
      <c r="F81" s="43">
        <f t="shared" si="4"/>
        <v>46874</v>
      </c>
      <c r="G81" s="40">
        <f t="shared" si="5"/>
        <v>46904</v>
      </c>
      <c r="H81" s="42">
        <f>IF(F81&lt;=$G$10,$G$3,"")</f>
        <v>0.03</v>
      </c>
      <c r="I81" s="41">
        <f>IF(B81&lt;&gt;"",$G$4,"")</f>
        <v>200</v>
      </c>
      <c r="J81" s="41">
        <f t="shared" si="6"/>
        <v>13000</v>
      </c>
      <c r="K81" s="41">
        <f>IF(B81&lt;&gt;"",J81*H81/12,"")</f>
        <v>32.5</v>
      </c>
      <c r="L81" s="41">
        <f>IF(B81&lt;&gt;"",M81-J81,"")</f>
        <v>1072.5</v>
      </c>
      <c r="M81" s="41">
        <f>IF(B81&lt;&gt;"",M80+I81+K81,"")</f>
        <v>14072.5</v>
      </c>
      <c r="N81" s="41">
        <f>IF(G81&lt;&gt;"",IF(E81&gt;=$G$7,$G$5,0),"")</f>
        <v>0</v>
      </c>
      <c r="O81" s="41">
        <f t="shared" si="7"/>
        <v>0</v>
      </c>
      <c r="P81" s="41">
        <f>IF(G81&lt;&gt;"",R80*H81/12,"")</f>
        <v>0</v>
      </c>
      <c r="Q81" s="41">
        <f>IF(G81&lt;&gt;"",R81-O81,"")</f>
        <v>0</v>
      </c>
      <c r="R81" s="41">
        <f>IF(G81&lt;&gt;"",R80+N81+P81,"")</f>
        <v>0</v>
      </c>
      <c r="T81" s="40">
        <f t="shared" si="8"/>
        <v>46874</v>
      </c>
      <c r="U81" s="53">
        <f>J81</f>
        <v>13000</v>
      </c>
      <c r="V81" s="53">
        <f>M81</f>
        <v>14072.5</v>
      </c>
      <c r="W81" s="53">
        <f>O81</f>
        <v>0</v>
      </c>
      <c r="X81" s="53">
        <f>R81</f>
        <v>0</v>
      </c>
    </row>
    <row r="82" spans="1:24" x14ac:dyDescent="0.35">
      <c r="A82" s="37">
        <f t="shared" ref="A82:A145" si="10">IFERROR(IF((A81+1)&lt;=($G$8-$G$6)*12,A81+1,""),"")</f>
        <v>66</v>
      </c>
      <c r="B82" s="37" t="str">
        <f>IF(F82&lt;=$G$10,VLOOKUP('[1]KALKULATOR 2023 PPK'!A97,[1]Robocze!$B$23:$C$102,2),"")</f>
        <v>6 rok</v>
      </c>
      <c r="C82" s="37">
        <f t="shared" ref="C82:C145" si="11">IF(B82="","",YEAR(F82))</f>
        <v>2028</v>
      </c>
      <c r="D82" s="38" t="str">
        <f t="shared" ref="D82:D145" si="12">IF(B82&lt;&gt;"",TEXT(F82,"mmmm"),"")</f>
        <v>czerwiec</v>
      </c>
      <c r="E82" s="39">
        <f t="shared" si="9"/>
        <v>25.499999999999922</v>
      </c>
      <c r="F82" s="43">
        <f t="shared" ref="F82:F145" si="13">IF(OR(B81="",F81&gt;$G$10,A82=""),"",EDATE(F81,1))</f>
        <v>46905</v>
      </c>
      <c r="G82" s="40">
        <f t="shared" ref="G82:G145" si="14">IFERROR(EOMONTH(F82,0),"")</f>
        <v>46934</v>
      </c>
      <c r="H82" s="42">
        <f>IF(F82&lt;=$G$10,$G$3,"")</f>
        <v>0.03</v>
      </c>
      <c r="I82" s="41">
        <f>IF(B82&lt;&gt;"",$G$4,"")</f>
        <v>200</v>
      </c>
      <c r="J82" s="41">
        <f t="shared" ref="J82:J145" si="15">IFERROR(J81+I82,"")</f>
        <v>13200</v>
      </c>
      <c r="K82" s="41">
        <f>IF(B82&lt;&gt;"",J82*H82/12,"")</f>
        <v>33</v>
      </c>
      <c r="L82" s="41">
        <f>IF(B82&lt;&gt;"",M82-J82,"")</f>
        <v>1105.5</v>
      </c>
      <c r="M82" s="41">
        <f>IF(B82&lt;&gt;"",M81+I82+K82,"")</f>
        <v>14305.5</v>
      </c>
      <c r="N82" s="41">
        <f>IF(G82&lt;&gt;"",IF(E82&gt;=$G$7,$G$5,0),"")</f>
        <v>0</v>
      </c>
      <c r="O82" s="41">
        <f t="shared" ref="O82:O145" si="16">IFERROR(O81+N82,"")</f>
        <v>0</v>
      </c>
      <c r="P82" s="41">
        <f>IF(G82&lt;&gt;"",R81*H82/12,"")</f>
        <v>0</v>
      </c>
      <c r="Q82" s="41">
        <f>IF(G82&lt;&gt;"",R82-O82,"")</f>
        <v>0</v>
      </c>
      <c r="R82" s="41">
        <f>IF(G82&lt;&gt;"",R81+N82+P82,"")</f>
        <v>0</v>
      </c>
      <c r="T82" s="40">
        <f t="shared" ref="T82:T145" si="17">F82</f>
        <v>46905</v>
      </c>
      <c r="U82" s="53">
        <f>J82</f>
        <v>13200</v>
      </c>
      <c r="V82" s="53">
        <f>M82</f>
        <v>14305.5</v>
      </c>
      <c r="W82" s="53">
        <f>O82</f>
        <v>0</v>
      </c>
      <c r="X82" s="53">
        <f>R82</f>
        <v>0</v>
      </c>
    </row>
    <row r="83" spans="1:24" x14ac:dyDescent="0.35">
      <c r="A83" s="37">
        <f t="shared" si="10"/>
        <v>67</v>
      </c>
      <c r="B83" s="37" t="str">
        <f>IF(F83&lt;=$G$10,VLOOKUP('[1]KALKULATOR 2023 PPK'!A98,[1]Robocze!$B$23:$C$102,2),"")</f>
        <v>6 rok</v>
      </c>
      <c r="C83" s="37">
        <f t="shared" si="11"/>
        <v>2028</v>
      </c>
      <c r="D83" s="38" t="str">
        <f t="shared" si="12"/>
        <v>lipiec</v>
      </c>
      <c r="E83" s="39">
        <f t="shared" ref="E83:E146" si="18">IF(B83="","",E82+1/12)</f>
        <v>25.583333333333254</v>
      </c>
      <c r="F83" s="43">
        <f t="shared" si="13"/>
        <v>46935</v>
      </c>
      <c r="G83" s="40">
        <f t="shared" si="14"/>
        <v>46965</v>
      </c>
      <c r="H83" s="42">
        <f>IF(F83&lt;=$G$10,$G$3,"")</f>
        <v>0.03</v>
      </c>
      <c r="I83" s="41">
        <f>IF(B83&lt;&gt;"",$G$4,"")</f>
        <v>200</v>
      </c>
      <c r="J83" s="41">
        <f t="shared" si="15"/>
        <v>13400</v>
      </c>
      <c r="K83" s="41">
        <f>IF(B83&lt;&gt;"",J83*H83/12,"")</f>
        <v>33.5</v>
      </c>
      <c r="L83" s="41">
        <f>IF(B83&lt;&gt;"",M83-J83,"")</f>
        <v>1139</v>
      </c>
      <c r="M83" s="41">
        <f>IF(B83&lt;&gt;"",M82+I83+K83,"")</f>
        <v>14539</v>
      </c>
      <c r="N83" s="41">
        <f>IF(G83&lt;&gt;"",IF(E83&gt;=$G$7,$G$5,0),"")</f>
        <v>0</v>
      </c>
      <c r="O83" s="41">
        <f t="shared" si="16"/>
        <v>0</v>
      </c>
      <c r="P83" s="41">
        <f>IF(G83&lt;&gt;"",R82*H83/12,"")</f>
        <v>0</v>
      </c>
      <c r="Q83" s="41">
        <f>IF(G83&lt;&gt;"",R83-O83,"")</f>
        <v>0</v>
      </c>
      <c r="R83" s="41">
        <f>IF(G83&lt;&gt;"",R82+N83+P83,"")</f>
        <v>0</v>
      </c>
      <c r="T83" s="40">
        <f t="shared" si="17"/>
        <v>46935</v>
      </c>
      <c r="U83" s="53">
        <f>J83</f>
        <v>13400</v>
      </c>
      <c r="V83" s="53">
        <f>M83</f>
        <v>14539</v>
      </c>
      <c r="W83" s="53">
        <f>O83</f>
        <v>0</v>
      </c>
      <c r="X83" s="53">
        <f>R83</f>
        <v>0</v>
      </c>
    </row>
    <row r="84" spans="1:24" x14ac:dyDescent="0.35">
      <c r="A84" s="37">
        <f t="shared" si="10"/>
        <v>68</v>
      </c>
      <c r="B84" s="37" t="str">
        <f>IF(F84&lt;=$G$10,VLOOKUP('[1]KALKULATOR 2023 PPK'!A99,[1]Robocze!$B$23:$C$102,2),"")</f>
        <v>6 rok</v>
      </c>
      <c r="C84" s="37">
        <f t="shared" si="11"/>
        <v>2028</v>
      </c>
      <c r="D84" s="38" t="str">
        <f t="shared" si="12"/>
        <v>sierpień</v>
      </c>
      <c r="E84" s="39">
        <f t="shared" si="18"/>
        <v>25.666666666666586</v>
      </c>
      <c r="F84" s="43">
        <f t="shared" si="13"/>
        <v>46966</v>
      </c>
      <c r="G84" s="40">
        <f t="shared" si="14"/>
        <v>46996</v>
      </c>
      <c r="H84" s="42">
        <f>IF(F84&lt;=$G$10,$G$3,"")</f>
        <v>0.03</v>
      </c>
      <c r="I84" s="41">
        <f>IF(B84&lt;&gt;"",$G$4,"")</f>
        <v>200</v>
      </c>
      <c r="J84" s="41">
        <f t="shared" si="15"/>
        <v>13600</v>
      </c>
      <c r="K84" s="41">
        <f>IF(B84&lt;&gt;"",J84*H84/12,"")</f>
        <v>34</v>
      </c>
      <c r="L84" s="41">
        <f>IF(B84&lt;&gt;"",M84-J84,"")</f>
        <v>1173</v>
      </c>
      <c r="M84" s="41">
        <f>IF(B84&lt;&gt;"",M83+I84+K84,"")</f>
        <v>14773</v>
      </c>
      <c r="N84" s="41">
        <f>IF(G84&lt;&gt;"",IF(E84&gt;=$G$7,$G$5,0),"")</f>
        <v>0</v>
      </c>
      <c r="O84" s="41">
        <f t="shared" si="16"/>
        <v>0</v>
      </c>
      <c r="P84" s="41">
        <f>IF(G84&lt;&gt;"",R83*H84/12,"")</f>
        <v>0</v>
      </c>
      <c r="Q84" s="41">
        <f>IF(G84&lt;&gt;"",R84-O84,"")</f>
        <v>0</v>
      </c>
      <c r="R84" s="41">
        <f>IF(G84&lt;&gt;"",R83+N84+P84,"")</f>
        <v>0</v>
      </c>
      <c r="T84" s="40">
        <f t="shared" si="17"/>
        <v>46966</v>
      </c>
      <c r="U84" s="53">
        <f>J84</f>
        <v>13600</v>
      </c>
      <c r="V84" s="53">
        <f>M84</f>
        <v>14773</v>
      </c>
      <c r="W84" s="53">
        <f>O84</f>
        <v>0</v>
      </c>
      <c r="X84" s="53">
        <f>R84</f>
        <v>0</v>
      </c>
    </row>
    <row r="85" spans="1:24" x14ac:dyDescent="0.35">
      <c r="A85" s="37">
        <f t="shared" si="10"/>
        <v>69</v>
      </c>
      <c r="B85" s="37" t="str">
        <f>IF(F85&lt;=$G$10,VLOOKUP('[1]KALKULATOR 2023 PPK'!A100,[1]Robocze!$B$23:$C$102,2),"")</f>
        <v>6 rok</v>
      </c>
      <c r="C85" s="37">
        <f t="shared" si="11"/>
        <v>2028</v>
      </c>
      <c r="D85" s="38" t="str">
        <f t="shared" si="12"/>
        <v>wrzesień</v>
      </c>
      <c r="E85" s="39">
        <f t="shared" si="18"/>
        <v>25.749999999999918</v>
      </c>
      <c r="F85" s="43">
        <f t="shared" si="13"/>
        <v>46997</v>
      </c>
      <c r="G85" s="40">
        <f t="shared" si="14"/>
        <v>47026</v>
      </c>
      <c r="H85" s="42">
        <f>IF(F85&lt;=$G$10,$G$3,"")</f>
        <v>0.03</v>
      </c>
      <c r="I85" s="41">
        <f>IF(B85&lt;&gt;"",$G$4,"")</f>
        <v>200</v>
      </c>
      <c r="J85" s="41">
        <f t="shared" si="15"/>
        <v>13800</v>
      </c>
      <c r="K85" s="41">
        <f>IF(B85&lt;&gt;"",J85*H85/12,"")</f>
        <v>34.5</v>
      </c>
      <c r="L85" s="41">
        <f>IF(B85&lt;&gt;"",M85-J85,"")</f>
        <v>1207.5</v>
      </c>
      <c r="M85" s="41">
        <f>IF(B85&lt;&gt;"",M84+I85+K85,"")</f>
        <v>15007.5</v>
      </c>
      <c r="N85" s="41">
        <f>IF(G85&lt;&gt;"",IF(E85&gt;=$G$7,$G$5,0),"")</f>
        <v>0</v>
      </c>
      <c r="O85" s="41">
        <f t="shared" si="16"/>
        <v>0</v>
      </c>
      <c r="P85" s="41">
        <f>IF(G85&lt;&gt;"",R84*H85/12,"")</f>
        <v>0</v>
      </c>
      <c r="Q85" s="41">
        <f>IF(G85&lt;&gt;"",R85-O85,"")</f>
        <v>0</v>
      </c>
      <c r="R85" s="41">
        <f>IF(G85&lt;&gt;"",R84+N85+P85,"")</f>
        <v>0</v>
      </c>
      <c r="T85" s="40">
        <f t="shared" si="17"/>
        <v>46997</v>
      </c>
      <c r="U85" s="53">
        <f>J85</f>
        <v>13800</v>
      </c>
      <c r="V85" s="53">
        <f>M85</f>
        <v>15007.5</v>
      </c>
      <c r="W85" s="53">
        <f>O85</f>
        <v>0</v>
      </c>
      <c r="X85" s="53">
        <f>R85</f>
        <v>0</v>
      </c>
    </row>
    <row r="86" spans="1:24" x14ac:dyDescent="0.35">
      <c r="A86" s="37">
        <f t="shared" si="10"/>
        <v>70</v>
      </c>
      <c r="B86" s="37" t="str">
        <f>IF(F86&lt;=$G$10,VLOOKUP('[1]KALKULATOR 2023 PPK'!A101,[1]Robocze!$B$23:$C$102,2),"")</f>
        <v>6 rok</v>
      </c>
      <c r="C86" s="37">
        <f t="shared" si="11"/>
        <v>2028</v>
      </c>
      <c r="D86" s="38" t="str">
        <f t="shared" si="12"/>
        <v>październik</v>
      </c>
      <c r="E86" s="39">
        <f t="shared" si="18"/>
        <v>25.83333333333325</v>
      </c>
      <c r="F86" s="43">
        <f t="shared" si="13"/>
        <v>47027</v>
      </c>
      <c r="G86" s="40">
        <f t="shared" si="14"/>
        <v>47057</v>
      </c>
      <c r="H86" s="42">
        <f>IF(F86&lt;=$G$10,$G$3,"")</f>
        <v>0.03</v>
      </c>
      <c r="I86" s="41">
        <f>IF(B86&lt;&gt;"",$G$4,"")</f>
        <v>200</v>
      </c>
      <c r="J86" s="41">
        <f t="shared" si="15"/>
        <v>14000</v>
      </c>
      <c r="K86" s="41">
        <f>IF(B86&lt;&gt;"",J86*H86/12,"")</f>
        <v>35</v>
      </c>
      <c r="L86" s="41">
        <f>IF(B86&lt;&gt;"",M86-J86,"")</f>
        <v>1242.5</v>
      </c>
      <c r="M86" s="41">
        <f>IF(B86&lt;&gt;"",M85+I86+K86,"")</f>
        <v>15242.5</v>
      </c>
      <c r="N86" s="41">
        <f>IF(G86&lt;&gt;"",IF(E86&gt;=$G$7,$G$5,0),"")</f>
        <v>0</v>
      </c>
      <c r="O86" s="41">
        <f t="shared" si="16"/>
        <v>0</v>
      </c>
      <c r="P86" s="41">
        <f>IF(G86&lt;&gt;"",R85*H86/12,"")</f>
        <v>0</v>
      </c>
      <c r="Q86" s="41">
        <f>IF(G86&lt;&gt;"",R86-O86,"")</f>
        <v>0</v>
      </c>
      <c r="R86" s="41">
        <f>IF(G86&lt;&gt;"",R85+N86+P86,"")</f>
        <v>0</v>
      </c>
      <c r="T86" s="40">
        <f t="shared" si="17"/>
        <v>47027</v>
      </c>
      <c r="U86" s="53">
        <f>J86</f>
        <v>14000</v>
      </c>
      <c r="V86" s="53">
        <f>M86</f>
        <v>15242.5</v>
      </c>
      <c r="W86" s="53">
        <f>O86</f>
        <v>0</v>
      </c>
      <c r="X86" s="53">
        <f>R86</f>
        <v>0</v>
      </c>
    </row>
    <row r="87" spans="1:24" x14ac:dyDescent="0.35">
      <c r="A87" s="37">
        <f t="shared" si="10"/>
        <v>71</v>
      </c>
      <c r="B87" s="37" t="str">
        <f>IF(F87&lt;=$G$10,VLOOKUP('[1]KALKULATOR 2023 PPK'!A102,[1]Robocze!$B$23:$C$102,2),"")</f>
        <v>6 rok</v>
      </c>
      <c r="C87" s="37">
        <f t="shared" si="11"/>
        <v>2028</v>
      </c>
      <c r="D87" s="38" t="str">
        <f t="shared" si="12"/>
        <v>listopad</v>
      </c>
      <c r="E87" s="39">
        <f t="shared" si="18"/>
        <v>25.916666666666583</v>
      </c>
      <c r="F87" s="43">
        <f t="shared" si="13"/>
        <v>47058</v>
      </c>
      <c r="G87" s="40">
        <f t="shared" si="14"/>
        <v>47087</v>
      </c>
      <c r="H87" s="42">
        <f>IF(F87&lt;=$G$10,$G$3,"")</f>
        <v>0.03</v>
      </c>
      <c r="I87" s="41">
        <f>IF(B87&lt;&gt;"",$G$4,"")</f>
        <v>200</v>
      </c>
      <c r="J87" s="41">
        <f t="shared" si="15"/>
        <v>14200</v>
      </c>
      <c r="K87" s="41">
        <f>IF(B87&lt;&gt;"",J87*H87/12,"")</f>
        <v>35.5</v>
      </c>
      <c r="L87" s="41">
        <f>IF(B87&lt;&gt;"",M87-J87,"")</f>
        <v>1278</v>
      </c>
      <c r="M87" s="41">
        <f>IF(B87&lt;&gt;"",M86+I87+K87,"")</f>
        <v>15478</v>
      </c>
      <c r="N87" s="41">
        <f>IF(G87&lt;&gt;"",IF(E87&gt;=$G$7,$G$5,0),"")</f>
        <v>0</v>
      </c>
      <c r="O87" s="41">
        <f t="shared" si="16"/>
        <v>0</v>
      </c>
      <c r="P87" s="41">
        <f>IF(G87&lt;&gt;"",R86*H87/12,"")</f>
        <v>0</v>
      </c>
      <c r="Q87" s="41">
        <f>IF(G87&lt;&gt;"",R87-O87,"")</f>
        <v>0</v>
      </c>
      <c r="R87" s="41">
        <f>IF(G87&lt;&gt;"",R86+N87+P87,"")</f>
        <v>0</v>
      </c>
      <c r="T87" s="40">
        <f t="shared" si="17"/>
        <v>47058</v>
      </c>
      <c r="U87" s="53">
        <f>J87</f>
        <v>14200</v>
      </c>
      <c r="V87" s="53">
        <f>M87</f>
        <v>15478</v>
      </c>
      <c r="W87" s="53">
        <f>O87</f>
        <v>0</v>
      </c>
      <c r="X87" s="53">
        <f>R87</f>
        <v>0</v>
      </c>
    </row>
    <row r="88" spans="1:24" s="56" customFormat="1" x14ac:dyDescent="0.35">
      <c r="A88" s="37">
        <f t="shared" si="10"/>
        <v>72</v>
      </c>
      <c r="B88" s="44" t="str">
        <f>IF(F88&lt;=$G$10,VLOOKUP('[1]KALKULATOR 2023 PPK'!A103,[1]Robocze!$B$23:$C$102,2),"")</f>
        <v>6 rok</v>
      </c>
      <c r="C88" s="44">
        <f t="shared" si="11"/>
        <v>2028</v>
      </c>
      <c r="D88" s="38" t="str">
        <f t="shared" si="12"/>
        <v>grudzień</v>
      </c>
      <c r="E88" s="45">
        <f t="shared" si="18"/>
        <v>25.999999999999915</v>
      </c>
      <c r="F88" s="46">
        <f t="shared" si="13"/>
        <v>47088</v>
      </c>
      <c r="G88" s="47">
        <f t="shared" si="14"/>
        <v>47118</v>
      </c>
      <c r="H88" s="42">
        <f>IF(F88&lt;=$G$10,$G$3,"")</f>
        <v>0.03</v>
      </c>
      <c r="I88" s="41">
        <f>IF(B88&lt;&gt;"",$G$4,"")</f>
        <v>200</v>
      </c>
      <c r="J88" s="48">
        <f t="shared" si="15"/>
        <v>14400</v>
      </c>
      <c r="K88" s="41">
        <f>IF(B88&lt;&gt;"",J88*H88/12,"")</f>
        <v>36</v>
      </c>
      <c r="L88" s="48">
        <f>IF(B88&lt;&gt;"",M88-J88,"")</f>
        <v>1314</v>
      </c>
      <c r="M88" s="41">
        <f>IF(B88&lt;&gt;"",M87+I88+K88,"")</f>
        <v>15714</v>
      </c>
      <c r="N88" s="41">
        <f>IF(G88&lt;&gt;"",IF(E88&gt;=$G$7,$G$5,0),"")</f>
        <v>0</v>
      </c>
      <c r="O88" s="48">
        <f t="shared" si="16"/>
        <v>0</v>
      </c>
      <c r="P88" s="41">
        <f>IF(G88&lt;&gt;"",R87*H88/12,"")</f>
        <v>0</v>
      </c>
      <c r="Q88" s="48">
        <f>IF(G88&lt;&gt;"",R88-O88,"")</f>
        <v>0</v>
      </c>
      <c r="R88" s="41">
        <f>IF(G88&lt;&gt;"",R87+N88+P88,"")</f>
        <v>0</v>
      </c>
      <c r="T88" s="40">
        <f t="shared" si="17"/>
        <v>47088</v>
      </c>
      <c r="U88" s="53">
        <f>J88</f>
        <v>14400</v>
      </c>
      <c r="V88" s="53">
        <f>M88</f>
        <v>15714</v>
      </c>
      <c r="W88" s="53">
        <f>O88</f>
        <v>0</v>
      </c>
      <c r="X88" s="53">
        <f>R88</f>
        <v>0</v>
      </c>
    </row>
    <row r="89" spans="1:24" x14ac:dyDescent="0.35">
      <c r="A89" s="37">
        <f t="shared" si="10"/>
        <v>73</v>
      </c>
      <c r="B89" s="37" t="str">
        <f>IF(F89&lt;=$G$10,VLOOKUP('[1]KALKULATOR 2023 PPK'!A104,[1]Robocze!$B$23:$C$102,2),"")</f>
        <v>7 rok</v>
      </c>
      <c r="C89" s="37">
        <f t="shared" si="11"/>
        <v>2029</v>
      </c>
      <c r="D89" s="38" t="str">
        <f t="shared" si="12"/>
        <v>styczeń</v>
      </c>
      <c r="E89" s="39">
        <f t="shared" si="18"/>
        <v>26.083333333333247</v>
      </c>
      <c r="F89" s="40">
        <f t="shared" si="13"/>
        <v>47119</v>
      </c>
      <c r="G89" s="40">
        <f t="shared" si="14"/>
        <v>47149</v>
      </c>
      <c r="H89" s="42">
        <f>IF(F89&lt;=$G$10,$G$3,"")</f>
        <v>0.03</v>
      </c>
      <c r="I89" s="41">
        <f>IF(B89&lt;&gt;"",$G$4,"")</f>
        <v>200</v>
      </c>
      <c r="J89" s="41">
        <f t="shared" si="15"/>
        <v>14600</v>
      </c>
      <c r="K89" s="41">
        <f>IF(B89&lt;&gt;"",J89*H89/12,"")</f>
        <v>36.5</v>
      </c>
      <c r="L89" s="41">
        <f>IF(B89&lt;&gt;"",M89-J89,"")</f>
        <v>1350.5</v>
      </c>
      <c r="M89" s="41">
        <f>IF(B89&lt;&gt;"",M88+I89+K89,"")</f>
        <v>15950.5</v>
      </c>
      <c r="N89" s="41">
        <f>IF(G89&lt;&gt;"",IF(E89&gt;=$G$7,$G$5,0),"")</f>
        <v>0</v>
      </c>
      <c r="O89" s="41">
        <f t="shared" si="16"/>
        <v>0</v>
      </c>
      <c r="P89" s="41">
        <f>IF(G89&lt;&gt;"",R88*H89/12,"")</f>
        <v>0</v>
      </c>
      <c r="Q89" s="41">
        <f>IF(G89&lt;&gt;"",R89-O89,"")</f>
        <v>0</v>
      </c>
      <c r="R89" s="41">
        <f>IF(G89&lt;&gt;"",R88+N89+P89,"")</f>
        <v>0</v>
      </c>
      <c r="T89" s="40">
        <f t="shared" si="17"/>
        <v>47119</v>
      </c>
      <c r="U89" s="53">
        <f>J89</f>
        <v>14600</v>
      </c>
      <c r="V89" s="53">
        <f>M89</f>
        <v>15950.5</v>
      </c>
      <c r="W89" s="53">
        <f>O89</f>
        <v>0</v>
      </c>
      <c r="X89" s="53">
        <f>R89</f>
        <v>0</v>
      </c>
    </row>
    <row r="90" spans="1:24" x14ac:dyDescent="0.35">
      <c r="A90" s="37">
        <f t="shared" si="10"/>
        <v>74</v>
      </c>
      <c r="B90" s="37" t="str">
        <f>IF(F90&lt;=$G$10,VLOOKUP('[1]KALKULATOR 2023 PPK'!A105,[1]Robocze!$B$23:$C$102,2),"")</f>
        <v>7 rok</v>
      </c>
      <c r="C90" s="37">
        <f t="shared" si="11"/>
        <v>2029</v>
      </c>
      <c r="D90" s="38" t="str">
        <f t="shared" si="12"/>
        <v>luty</v>
      </c>
      <c r="E90" s="39">
        <f t="shared" si="18"/>
        <v>26.166666666666579</v>
      </c>
      <c r="F90" s="43">
        <f t="shared" si="13"/>
        <v>47150</v>
      </c>
      <c r="G90" s="40">
        <f t="shared" si="14"/>
        <v>47177</v>
      </c>
      <c r="H90" s="42">
        <f>IF(F90&lt;=$G$10,$G$3,"")</f>
        <v>0.03</v>
      </c>
      <c r="I90" s="41">
        <f>IF(B90&lt;&gt;"",$G$4,"")</f>
        <v>200</v>
      </c>
      <c r="J90" s="41">
        <f t="shared" si="15"/>
        <v>14800</v>
      </c>
      <c r="K90" s="41">
        <f>IF(B90&lt;&gt;"",J90*H90/12,"")</f>
        <v>37</v>
      </c>
      <c r="L90" s="41">
        <f>IF(B90&lt;&gt;"",M90-J90,"")</f>
        <v>1387.5</v>
      </c>
      <c r="M90" s="41">
        <f>IF(B90&lt;&gt;"",M89+I90+K90,"")</f>
        <v>16187.5</v>
      </c>
      <c r="N90" s="41">
        <f>IF(G90&lt;&gt;"",IF(E90&gt;=$G$7,$G$5,0),"")</f>
        <v>0</v>
      </c>
      <c r="O90" s="41">
        <f t="shared" si="16"/>
        <v>0</v>
      </c>
      <c r="P90" s="41">
        <f>IF(G90&lt;&gt;"",R89*H90/12,"")</f>
        <v>0</v>
      </c>
      <c r="Q90" s="41">
        <f>IF(G90&lt;&gt;"",R90-O90,"")</f>
        <v>0</v>
      </c>
      <c r="R90" s="41">
        <f>IF(G90&lt;&gt;"",R89+N90+P90,"")</f>
        <v>0</v>
      </c>
      <c r="T90" s="40">
        <f t="shared" si="17"/>
        <v>47150</v>
      </c>
      <c r="U90" s="53">
        <f>J90</f>
        <v>14800</v>
      </c>
      <c r="V90" s="53">
        <f>M90</f>
        <v>16187.5</v>
      </c>
      <c r="W90" s="53">
        <f>O90</f>
        <v>0</v>
      </c>
      <c r="X90" s="53">
        <f>R90</f>
        <v>0</v>
      </c>
    </row>
    <row r="91" spans="1:24" x14ac:dyDescent="0.35">
      <c r="A91" s="37">
        <f t="shared" si="10"/>
        <v>75</v>
      </c>
      <c r="B91" s="37" t="str">
        <f>IF(F91&lt;=$G$10,VLOOKUP('[1]KALKULATOR 2023 PPK'!A106,[1]Robocze!$B$23:$C$102,2),"")</f>
        <v>7 rok</v>
      </c>
      <c r="C91" s="37">
        <f t="shared" si="11"/>
        <v>2029</v>
      </c>
      <c r="D91" s="38" t="str">
        <f t="shared" si="12"/>
        <v>marzec</v>
      </c>
      <c r="E91" s="39">
        <f t="shared" si="18"/>
        <v>26.249999999999911</v>
      </c>
      <c r="F91" s="43">
        <f t="shared" si="13"/>
        <v>47178</v>
      </c>
      <c r="G91" s="40">
        <f t="shared" si="14"/>
        <v>47208</v>
      </c>
      <c r="H91" s="42">
        <f>IF(F91&lt;=$G$10,$G$3,"")</f>
        <v>0.03</v>
      </c>
      <c r="I91" s="41">
        <f>IF(B91&lt;&gt;"",$G$4,"")</f>
        <v>200</v>
      </c>
      <c r="J91" s="41">
        <f t="shared" si="15"/>
        <v>15000</v>
      </c>
      <c r="K91" s="41">
        <f>IF(B91&lt;&gt;"",J91*H91/12,"")</f>
        <v>37.5</v>
      </c>
      <c r="L91" s="41">
        <f>IF(B91&lt;&gt;"",M91-J91,"")</f>
        <v>1425</v>
      </c>
      <c r="M91" s="41">
        <f>IF(B91&lt;&gt;"",M90+I91+K91,"")</f>
        <v>16425</v>
      </c>
      <c r="N91" s="41">
        <f>IF(G91&lt;&gt;"",IF(E91&gt;=$G$7,$G$5,0),"")</f>
        <v>0</v>
      </c>
      <c r="O91" s="41">
        <f t="shared" si="16"/>
        <v>0</v>
      </c>
      <c r="P91" s="41">
        <f>IF(G91&lt;&gt;"",R90*H91/12,"")</f>
        <v>0</v>
      </c>
      <c r="Q91" s="41">
        <f>IF(G91&lt;&gt;"",R91-O91,"")</f>
        <v>0</v>
      </c>
      <c r="R91" s="41">
        <f>IF(G91&lt;&gt;"",R90+N91+P91,"")</f>
        <v>0</v>
      </c>
      <c r="T91" s="40">
        <f t="shared" si="17"/>
        <v>47178</v>
      </c>
      <c r="U91" s="53">
        <f>J91</f>
        <v>15000</v>
      </c>
      <c r="V91" s="53">
        <f>M91</f>
        <v>16425</v>
      </c>
      <c r="W91" s="53">
        <f>O91</f>
        <v>0</v>
      </c>
      <c r="X91" s="53">
        <f>R91</f>
        <v>0</v>
      </c>
    </row>
    <row r="92" spans="1:24" x14ac:dyDescent="0.35">
      <c r="A92" s="37">
        <f t="shared" si="10"/>
        <v>76</v>
      </c>
      <c r="B92" s="37" t="str">
        <f>IF(F92&lt;=$G$10,VLOOKUP('[1]KALKULATOR 2023 PPK'!A107,[1]Robocze!$B$23:$C$102,2),"")</f>
        <v>7 rok</v>
      </c>
      <c r="C92" s="37">
        <f t="shared" si="11"/>
        <v>2029</v>
      </c>
      <c r="D92" s="38" t="str">
        <f t="shared" si="12"/>
        <v>kwiecień</v>
      </c>
      <c r="E92" s="39">
        <f t="shared" si="18"/>
        <v>26.333333333333243</v>
      </c>
      <c r="F92" s="43">
        <f t="shared" si="13"/>
        <v>47209</v>
      </c>
      <c r="G92" s="40">
        <f t="shared" si="14"/>
        <v>47238</v>
      </c>
      <c r="H92" s="42">
        <f>IF(F92&lt;=$G$10,$G$3,"")</f>
        <v>0.03</v>
      </c>
      <c r="I92" s="41">
        <f>IF(B92&lt;&gt;"",$G$4,"")</f>
        <v>200</v>
      </c>
      <c r="J92" s="41">
        <f t="shared" si="15"/>
        <v>15200</v>
      </c>
      <c r="K92" s="41">
        <f>IF(B92&lt;&gt;"",J92*H92/12,"")</f>
        <v>38</v>
      </c>
      <c r="L92" s="41">
        <f>IF(B92&lt;&gt;"",M92-J92,"")</f>
        <v>1463</v>
      </c>
      <c r="M92" s="41">
        <f>IF(B92&lt;&gt;"",M91+I92+K92,"")</f>
        <v>16663</v>
      </c>
      <c r="N92" s="41">
        <f>IF(G92&lt;&gt;"",IF(E92&gt;=$G$7,$G$5,0),"")</f>
        <v>0</v>
      </c>
      <c r="O92" s="41">
        <f t="shared" si="16"/>
        <v>0</v>
      </c>
      <c r="P92" s="41">
        <f>IF(G92&lt;&gt;"",R91*H92/12,"")</f>
        <v>0</v>
      </c>
      <c r="Q92" s="41">
        <f>IF(G92&lt;&gt;"",R92-O92,"")</f>
        <v>0</v>
      </c>
      <c r="R92" s="41">
        <f>IF(G92&lt;&gt;"",R91+N92+P92,"")</f>
        <v>0</v>
      </c>
      <c r="T92" s="40">
        <f t="shared" si="17"/>
        <v>47209</v>
      </c>
      <c r="U92" s="53">
        <f>J92</f>
        <v>15200</v>
      </c>
      <c r="V92" s="53">
        <f>M92</f>
        <v>16663</v>
      </c>
      <c r="W92" s="53">
        <f>O92</f>
        <v>0</v>
      </c>
      <c r="X92" s="53">
        <f>R92</f>
        <v>0</v>
      </c>
    </row>
    <row r="93" spans="1:24" x14ac:dyDescent="0.35">
      <c r="A93" s="37">
        <f t="shared" si="10"/>
        <v>77</v>
      </c>
      <c r="B93" s="37" t="str">
        <f>IF(F93&lt;=$G$10,VLOOKUP('[1]KALKULATOR 2023 PPK'!A108,[1]Robocze!$B$23:$C$102,2),"")</f>
        <v>7 rok</v>
      </c>
      <c r="C93" s="37">
        <f t="shared" si="11"/>
        <v>2029</v>
      </c>
      <c r="D93" s="38" t="str">
        <f t="shared" si="12"/>
        <v>maj</v>
      </c>
      <c r="E93" s="39">
        <f t="shared" si="18"/>
        <v>26.416666666666575</v>
      </c>
      <c r="F93" s="43">
        <f t="shared" si="13"/>
        <v>47239</v>
      </c>
      <c r="G93" s="40">
        <f t="shared" si="14"/>
        <v>47269</v>
      </c>
      <c r="H93" s="42">
        <f>IF(F93&lt;=$G$10,$G$3,"")</f>
        <v>0.03</v>
      </c>
      <c r="I93" s="41">
        <f>IF(B93&lt;&gt;"",$G$4,"")</f>
        <v>200</v>
      </c>
      <c r="J93" s="41">
        <f t="shared" si="15"/>
        <v>15400</v>
      </c>
      <c r="K93" s="41">
        <f>IF(B93&lt;&gt;"",J93*H93/12,"")</f>
        <v>38.5</v>
      </c>
      <c r="L93" s="41">
        <f>IF(B93&lt;&gt;"",M93-J93,"")</f>
        <v>1501.5</v>
      </c>
      <c r="M93" s="41">
        <f>IF(B93&lt;&gt;"",M92+I93+K93,"")</f>
        <v>16901.5</v>
      </c>
      <c r="N93" s="41">
        <f>IF(G93&lt;&gt;"",IF(E93&gt;=$G$7,$G$5,0),"")</f>
        <v>0</v>
      </c>
      <c r="O93" s="41">
        <f t="shared" si="16"/>
        <v>0</v>
      </c>
      <c r="P93" s="41">
        <f>IF(G93&lt;&gt;"",R92*H93/12,"")</f>
        <v>0</v>
      </c>
      <c r="Q93" s="41">
        <f>IF(G93&lt;&gt;"",R93-O93,"")</f>
        <v>0</v>
      </c>
      <c r="R93" s="41">
        <f>IF(G93&lt;&gt;"",R92+N93+P93,"")</f>
        <v>0</v>
      </c>
      <c r="T93" s="40">
        <f t="shared" si="17"/>
        <v>47239</v>
      </c>
      <c r="U93" s="53">
        <f>J93</f>
        <v>15400</v>
      </c>
      <c r="V93" s="53">
        <f>M93</f>
        <v>16901.5</v>
      </c>
      <c r="W93" s="53">
        <f>O93</f>
        <v>0</v>
      </c>
      <c r="X93" s="53">
        <f>R93</f>
        <v>0</v>
      </c>
    </row>
    <row r="94" spans="1:24" x14ac:dyDescent="0.35">
      <c r="A94" s="37">
        <f t="shared" si="10"/>
        <v>78</v>
      </c>
      <c r="B94" s="37" t="str">
        <f>IF(F94&lt;=$G$10,VLOOKUP('[1]KALKULATOR 2023 PPK'!A109,[1]Robocze!$B$23:$C$102,2),"")</f>
        <v>7 rok</v>
      </c>
      <c r="C94" s="37">
        <f t="shared" si="11"/>
        <v>2029</v>
      </c>
      <c r="D94" s="38" t="str">
        <f t="shared" si="12"/>
        <v>czerwiec</v>
      </c>
      <c r="E94" s="39">
        <f t="shared" si="18"/>
        <v>26.499999999999908</v>
      </c>
      <c r="F94" s="43">
        <f t="shared" si="13"/>
        <v>47270</v>
      </c>
      <c r="G94" s="40">
        <f t="shared" si="14"/>
        <v>47299</v>
      </c>
      <c r="H94" s="42">
        <f>IF(F94&lt;=$G$10,$G$3,"")</f>
        <v>0.03</v>
      </c>
      <c r="I94" s="41">
        <f>IF(B94&lt;&gt;"",$G$4,"")</f>
        <v>200</v>
      </c>
      <c r="J94" s="41">
        <f t="shared" si="15"/>
        <v>15600</v>
      </c>
      <c r="K94" s="41">
        <f>IF(B94&lt;&gt;"",J94*H94/12,"")</f>
        <v>39</v>
      </c>
      <c r="L94" s="41">
        <f>IF(B94&lt;&gt;"",M94-J94,"")</f>
        <v>1540.5</v>
      </c>
      <c r="M94" s="41">
        <f>IF(B94&lt;&gt;"",M93+I94+K94,"")</f>
        <v>17140.5</v>
      </c>
      <c r="N94" s="41">
        <f>IF(G94&lt;&gt;"",IF(E94&gt;=$G$7,$G$5,0),"")</f>
        <v>0</v>
      </c>
      <c r="O94" s="41">
        <f t="shared" si="16"/>
        <v>0</v>
      </c>
      <c r="P94" s="41">
        <f>IF(G94&lt;&gt;"",R93*H94/12,"")</f>
        <v>0</v>
      </c>
      <c r="Q94" s="41">
        <f>IF(G94&lt;&gt;"",R94-O94,"")</f>
        <v>0</v>
      </c>
      <c r="R94" s="41">
        <f>IF(G94&lt;&gt;"",R93+N94+P94,"")</f>
        <v>0</v>
      </c>
      <c r="T94" s="40">
        <f t="shared" si="17"/>
        <v>47270</v>
      </c>
      <c r="U94" s="53">
        <f>J94</f>
        <v>15600</v>
      </c>
      <c r="V94" s="53">
        <f>M94</f>
        <v>17140.5</v>
      </c>
      <c r="W94" s="53">
        <f>O94</f>
        <v>0</v>
      </c>
      <c r="X94" s="53">
        <f>R94</f>
        <v>0</v>
      </c>
    </row>
    <row r="95" spans="1:24" x14ac:dyDescent="0.35">
      <c r="A95" s="37">
        <f t="shared" si="10"/>
        <v>79</v>
      </c>
      <c r="B95" s="37" t="str">
        <f>IF(F95&lt;=$G$10,VLOOKUP('[1]KALKULATOR 2023 PPK'!A110,[1]Robocze!$B$23:$C$102,2),"")</f>
        <v>7 rok</v>
      </c>
      <c r="C95" s="37">
        <f t="shared" si="11"/>
        <v>2029</v>
      </c>
      <c r="D95" s="38" t="str">
        <f t="shared" si="12"/>
        <v>lipiec</v>
      </c>
      <c r="E95" s="39">
        <f t="shared" si="18"/>
        <v>26.58333333333324</v>
      </c>
      <c r="F95" s="43">
        <f t="shared" si="13"/>
        <v>47300</v>
      </c>
      <c r="G95" s="40">
        <f t="shared" si="14"/>
        <v>47330</v>
      </c>
      <c r="H95" s="42">
        <f>IF(F95&lt;=$G$10,$G$3,"")</f>
        <v>0.03</v>
      </c>
      <c r="I95" s="41">
        <f>IF(B95&lt;&gt;"",$G$4,"")</f>
        <v>200</v>
      </c>
      <c r="J95" s="41">
        <f t="shared" si="15"/>
        <v>15800</v>
      </c>
      <c r="K95" s="41">
        <f>IF(B95&lt;&gt;"",J95*H95/12,"")</f>
        <v>39.5</v>
      </c>
      <c r="L95" s="41">
        <f>IF(B95&lt;&gt;"",M95-J95,"")</f>
        <v>1580</v>
      </c>
      <c r="M95" s="41">
        <f>IF(B95&lt;&gt;"",M94+I95+K95,"")</f>
        <v>17380</v>
      </c>
      <c r="N95" s="41">
        <f>IF(G95&lt;&gt;"",IF(E95&gt;=$G$7,$G$5,0),"")</f>
        <v>0</v>
      </c>
      <c r="O95" s="41">
        <f t="shared" si="16"/>
        <v>0</v>
      </c>
      <c r="P95" s="41">
        <f>IF(G95&lt;&gt;"",R94*H95/12,"")</f>
        <v>0</v>
      </c>
      <c r="Q95" s="41">
        <f>IF(G95&lt;&gt;"",R95-O95,"")</f>
        <v>0</v>
      </c>
      <c r="R95" s="41">
        <f>IF(G95&lt;&gt;"",R94+N95+P95,"")</f>
        <v>0</v>
      </c>
      <c r="T95" s="40">
        <f t="shared" si="17"/>
        <v>47300</v>
      </c>
      <c r="U95" s="53">
        <f>J95</f>
        <v>15800</v>
      </c>
      <c r="V95" s="53">
        <f>M95</f>
        <v>17380</v>
      </c>
      <c r="W95" s="53">
        <f>O95</f>
        <v>0</v>
      </c>
      <c r="X95" s="53">
        <f>R95</f>
        <v>0</v>
      </c>
    </row>
    <row r="96" spans="1:24" x14ac:dyDescent="0.35">
      <c r="A96" s="37">
        <f t="shared" si="10"/>
        <v>80</v>
      </c>
      <c r="B96" s="37" t="str">
        <f>IF(F96&lt;=$G$10,VLOOKUP('[1]KALKULATOR 2023 PPK'!A111,[1]Robocze!$B$23:$C$102,2),"")</f>
        <v>7 rok</v>
      </c>
      <c r="C96" s="37">
        <f t="shared" si="11"/>
        <v>2029</v>
      </c>
      <c r="D96" s="38" t="str">
        <f t="shared" si="12"/>
        <v>sierpień</v>
      </c>
      <c r="E96" s="39">
        <f t="shared" si="18"/>
        <v>26.666666666666572</v>
      </c>
      <c r="F96" s="43">
        <f t="shared" si="13"/>
        <v>47331</v>
      </c>
      <c r="G96" s="40">
        <f t="shared" si="14"/>
        <v>47361</v>
      </c>
      <c r="H96" s="42">
        <f>IF(F96&lt;=$G$10,$G$3,"")</f>
        <v>0.03</v>
      </c>
      <c r="I96" s="41">
        <f>IF(B96&lt;&gt;"",$G$4,"")</f>
        <v>200</v>
      </c>
      <c r="J96" s="41">
        <f t="shared" si="15"/>
        <v>16000</v>
      </c>
      <c r="K96" s="41">
        <f>IF(B96&lt;&gt;"",J96*H96/12,"")</f>
        <v>40</v>
      </c>
      <c r="L96" s="41">
        <f>IF(B96&lt;&gt;"",M96-J96,"")</f>
        <v>1620</v>
      </c>
      <c r="M96" s="41">
        <f>IF(B96&lt;&gt;"",M95+I96+K96,"")</f>
        <v>17620</v>
      </c>
      <c r="N96" s="41">
        <f>IF(G96&lt;&gt;"",IF(E96&gt;=$G$7,$G$5,0),"")</f>
        <v>0</v>
      </c>
      <c r="O96" s="41">
        <f t="shared" si="16"/>
        <v>0</v>
      </c>
      <c r="P96" s="41">
        <f>IF(G96&lt;&gt;"",R95*H96/12,"")</f>
        <v>0</v>
      </c>
      <c r="Q96" s="41">
        <f>IF(G96&lt;&gt;"",R96-O96,"")</f>
        <v>0</v>
      </c>
      <c r="R96" s="41">
        <f>IF(G96&lt;&gt;"",R95+N96+P96,"")</f>
        <v>0</v>
      </c>
      <c r="T96" s="40">
        <f t="shared" si="17"/>
        <v>47331</v>
      </c>
      <c r="U96" s="53">
        <f>J96</f>
        <v>16000</v>
      </c>
      <c r="V96" s="53">
        <f>M96</f>
        <v>17620</v>
      </c>
      <c r="W96" s="53">
        <f>O96</f>
        <v>0</v>
      </c>
      <c r="X96" s="53">
        <f>R96</f>
        <v>0</v>
      </c>
    </row>
    <row r="97" spans="1:24" x14ac:dyDescent="0.35">
      <c r="A97" s="37">
        <f t="shared" si="10"/>
        <v>81</v>
      </c>
      <c r="B97" s="37" t="str">
        <f>IF(F97&lt;=$G$10,VLOOKUP('[1]KALKULATOR 2023 PPK'!A112,[1]Robocze!$B$23:$C$102,2),"")</f>
        <v>7 rok</v>
      </c>
      <c r="C97" s="37">
        <f t="shared" si="11"/>
        <v>2029</v>
      </c>
      <c r="D97" s="38" t="str">
        <f t="shared" si="12"/>
        <v>wrzesień</v>
      </c>
      <c r="E97" s="39">
        <f t="shared" si="18"/>
        <v>26.749999999999904</v>
      </c>
      <c r="F97" s="43">
        <f t="shared" si="13"/>
        <v>47362</v>
      </c>
      <c r="G97" s="40">
        <f t="shared" si="14"/>
        <v>47391</v>
      </c>
      <c r="H97" s="42">
        <f>IF(F97&lt;=$G$10,$G$3,"")</f>
        <v>0.03</v>
      </c>
      <c r="I97" s="41">
        <f>IF(B97&lt;&gt;"",$G$4,"")</f>
        <v>200</v>
      </c>
      <c r="J97" s="41">
        <f t="shared" si="15"/>
        <v>16200</v>
      </c>
      <c r="K97" s="41">
        <f>IF(B97&lt;&gt;"",J97*H97/12,"")</f>
        <v>40.5</v>
      </c>
      <c r="L97" s="41">
        <f>IF(B97&lt;&gt;"",M97-J97,"")</f>
        <v>1660.5</v>
      </c>
      <c r="M97" s="41">
        <f>IF(B97&lt;&gt;"",M96+I97+K97,"")</f>
        <v>17860.5</v>
      </c>
      <c r="N97" s="41">
        <f>IF(G97&lt;&gt;"",IF(E97&gt;=$G$7,$G$5,0),"")</f>
        <v>0</v>
      </c>
      <c r="O97" s="41">
        <f t="shared" si="16"/>
        <v>0</v>
      </c>
      <c r="P97" s="41">
        <f>IF(G97&lt;&gt;"",R96*H97/12,"")</f>
        <v>0</v>
      </c>
      <c r="Q97" s="41">
        <f>IF(G97&lt;&gt;"",R97-O97,"")</f>
        <v>0</v>
      </c>
      <c r="R97" s="41">
        <f>IF(G97&lt;&gt;"",R96+N97+P97,"")</f>
        <v>0</v>
      </c>
      <c r="T97" s="40">
        <f t="shared" si="17"/>
        <v>47362</v>
      </c>
      <c r="U97" s="53">
        <f>J97</f>
        <v>16200</v>
      </c>
      <c r="V97" s="53">
        <f>M97</f>
        <v>17860.5</v>
      </c>
      <c r="W97" s="53">
        <f>O97</f>
        <v>0</v>
      </c>
      <c r="X97" s="53">
        <f>R97</f>
        <v>0</v>
      </c>
    </row>
    <row r="98" spans="1:24" x14ac:dyDescent="0.35">
      <c r="A98" s="37">
        <f t="shared" si="10"/>
        <v>82</v>
      </c>
      <c r="B98" s="37" t="str">
        <f>IF(F98&lt;=$G$10,VLOOKUP('[1]KALKULATOR 2023 PPK'!A113,[1]Robocze!$B$23:$C$102,2),"")</f>
        <v>7 rok</v>
      </c>
      <c r="C98" s="37">
        <f t="shared" si="11"/>
        <v>2029</v>
      </c>
      <c r="D98" s="38" t="str">
        <f t="shared" si="12"/>
        <v>październik</v>
      </c>
      <c r="E98" s="39">
        <f t="shared" si="18"/>
        <v>26.833333333333236</v>
      </c>
      <c r="F98" s="43">
        <f t="shared" si="13"/>
        <v>47392</v>
      </c>
      <c r="G98" s="40">
        <f t="shared" si="14"/>
        <v>47422</v>
      </c>
      <c r="H98" s="42">
        <f>IF(F98&lt;=$G$10,$G$3,"")</f>
        <v>0.03</v>
      </c>
      <c r="I98" s="41">
        <f>IF(B98&lt;&gt;"",$G$4,"")</f>
        <v>200</v>
      </c>
      <c r="J98" s="41">
        <f t="shared" si="15"/>
        <v>16400</v>
      </c>
      <c r="K98" s="41">
        <f>IF(B98&lt;&gt;"",J98*H98/12,"")</f>
        <v>41</v>
      </c>
      <c r="L98" s="41">
        <f>IF(B98&lt;&gt;"",M98-J98,"")</f>
        <v>1701.5</v>
      </c>
      <c r="M98" s="41">
        <f>IF(B98&lt;&gt;"",M97+I98+K98,"")</f>
        <v>18101.5</v>
      </c>
      <c r="N98" s="41">
        <f>IF(G98&lt;&gt;"",IF(E98&gt;=$G$7,$G$5,0),"")</f>
        <v>0</v>
      </c>
      <c r="O98" s="41">
        <f t="shared" si="16"/>
        <v>0</v>
      </c>
      <c r="P98" s="41">
        <f>IF(G98&lt;&gt;"",R97*H98/12,"")</f>
        <v>0</v>
      </c>
      <c r="Q98" s="41">
        <f>IF(G98&lt;&gt;"",R98-O98,"")</f>
        <v>0</v>
      </c>
      <c r="R98" s="41">
        <f>IF(G98&lt;&gt;"",R97+N98+P98,"")</f>
        <v>0</v>
      </c>
      <c r="T98" s="40">
        <f t="shared" si="17"/>
        <v>47392</v>
      </c>
      <c r="U98" s="53">
        <f>J98</f>
        <v>16400</v>
      </c>
      <c r="V98" s="53">
        <f>M98</f>
        <v>18101.5</v>
      </c>
      <c r="W98" s="53">
        <f>O98</f>
        <v>0</v>
      </c>
      <c r="X98" s="53">
        <f>R98</f>
        <v>0</v>
      </c>
    </row>
    <row r="99" spans="1:24" x14ac:dyDescent="0.35">
      <c r="A99" s="37">
        <f t="shared" si="10"/>
        <v>83</v>
      </c>
      <c r="B99" s="37" t="str">
        <f>IF(F99&lt;=$G$10,VLOOKUP('[1]KALKULATOR 2023 PPK'!A114,[1]Robocze!$B$23:$C$102,2),"")</f>
        <v>7 rok</v>
      </c>
      <c r="C99" s="37">
        <f t="shared" si="11"/>
        <v>2029</v>
      </c>
      <c r="D99" s="38" t="str">
        <f t="shared" si="12"/>
        <v>listopad</v>
      </c>
      <c r="E99" s="39">
        <f t="shared" si="18"/>
        <v>26.916666666666568</v>
      </c>
      <c r="F99" s="43">
        <f t="shared" si="13"/>
        <v>47423</v>
      </c>
      <c r="G99" s="40">
        <f t="shared" si="14"/>
        <v>47452</v>
      </c>
      <c r="H99" s="42">
        <f>IF(F99&lt;=$G$10,$G$3,"")</f>
        <v>0.03</v>
      </c>
      <c r="I99" s="41">
        <f>IF(B99&lt;&gt;"",$G$4,"")</f>
        <v>200</v>
      </c>
      <c r="J99" s="41">
        <f t="shared" si="15"/>
        <v>16600</v>
      </c>
      <c r="K99" s="41">
        <f>IF(B99&lt;&gt;"",J99*H99/12,"")</f>
        <v>41.5</v>
      </c>
      <c r="L99" s="41">
        <f>IF(B99&lt;&gt;"",M99-J99,"")</f>
        <v>1743</v>
      </c>
      <c r="M99" s="41">
        <f>IF(B99&lt;&gt;"",M98+I99+K99,"")</f>
        <v>18343</v>
      </c>
      <c r="N99" s="41">
        <f>IF(G99&lt;&gt;"",IF(E99&gt;=$G$7,$G$5,0),"")</f>
        <v>0</v>
      </c>
      <c r="O99" s="41">
        <f t="shared" si="16"/>
        <v>0</v>
      </c>
      <c r="P99" s="41">
        <f>IF(G99&lt;&gt;"",R98*H99/12,"")</f>
        <v>0</v>
      </c>
      <c r="Q99" s="41">
        <f>IF(G99&lt;&gt;"",R99-O99,"")</f>
        <v>0</v>
      </c>
      <c r="R99" s="41">
        <f>IF(G99&lt;&gt;"",R98+N99+P99,"")</f>
        <v>0</v>
      </c>
      <c r="T99" s="40">
        <f t="shared" si="17"/>
        <v>47423</v>
      </c>
      <c r="U99" s="53">
        <f>J99</f>
        <v>16600</v>
      </c>
      <c r="V99" s="53">
        <f>M99</f>
        <v>18343</v>
      </c>
      <c r="W99" s="53">
        <f>O99</f>
        <v>0</v>
      </c>
      <c r="X99" s="53">
        <f>R99</f>
        <v>0</v>
      </c>
    </row>
    <row r="100" spans="1:24" s="56" customFormat="1" x14ac:dyDescent="0.35">
      <c r="A100" s="37">
        <f t="shared" si="10"/>
        <v>84</v>
      </c>
      <c r="B100" s="44" t="str">
        <f>IF(F100&lt;=$G$10,VLOOKUP('[1]KALKULATOR 2023 PPK'!A115,[1]Robocze!$B$23:$C$102,2),"")</f>
        <v>7 rok</v>
      </c>
      <c r="C100" s="44">
        <f t="shared" si="11"/>
        <v>2029</v>
      </c>
      <c r="D100" s="38" t="str">
        <f t="shared" si="12"/>
        <v>grudzień</v>
      </c>
      <c r="E100" s="45">
        <f t="shared" si="18"/>
        <v>26.999999999999901</v>
      </c>
      <c r="F100" s="46">
        <f t="shared" si="13"/>
        <v>47453</v>
      </c>
      <c r="G100" s="47">
        <f t="shared" si="14"/>
        <v>47483</v>
      </c>
      <c r="H100" s="42">
        <f>IF(F100&lt;=$G$10,$G$3,"")</f>
        <v>0.03</v>
      </c>
      <c r="I100" s="41">
        <f>IF(B100&lt;&gt;"",$G$4,"")</f>
        <v>200</v>
      </c>
      <c r="J100" s="48">
        <f t="shared" si="15"/>
        <v>16800</v>
      </c>
      <c r="K100" s="41">
        <f>IF(B100&lt;&gt;"",J100*H100/12,"")</f>
        <v>42</v>
      </c>
      <c r="L100" s="48">
        <f>IF(B100&lt;&gt;"",M100-J100,"")</f>
        <v>1785</v>
      </c>
      <c r="M100" s="41">
        <f>IF(B100&lt;&gt;"",M99+I100+K100,"")</f>
        <v>18585</v>
      </c>
      <c r="N100" s="41">
        <f>IF(G100&lt;&gt;"",IF(E100&gt;=$G$7,$G$5,0),"")</f>
        <v>0</v>
      </c>
      <c r="O100" s="48">
        <f t="shared" si="16"/>
        <v>0</v>
      </c>
      <c r="P100" s="41">
        <f>IF(G100&lt;&gt;"",R99*H100/12,"")</f>
        <v>0</v>
      </c>
      <c r="Q100" s="48">
        <f>IF(G100&lt;&gt;"",R100-O100,"")</f>
        <v>0</v>
      </c>
      <c r="R100" s="41">
        <f>IF(G100&lt;&gt;"",R99+N100+P100,"")</f>
        <v>0</v>
      </c>
      <c r="T100" s="40">
        <f t="shared" si="17"/>
        <v>47453</v>
      </c>
      <c r="U100" s="53">
        <f>J100</f>
        <v>16800</v>
      </c>
      <c r="V100" s="53">
        <f>M100</f>
        <v>18585</v>
      </c>
      <c r="W100" s="53">
        <f>O100</f>
        <v>0</v>
      </c>
      <c r="X100" s="53">
        <f>R100</f>
        <v>0</v>
      </c>
    </row>
    <row r="101" spans="1:24" x14ac:dyDescent="0.35">
      <c r="A101" s="37">
        <f t="shared" si="10"/>
        <v>85</v>
      </c>
      <c r="B101" s="37" t="str">
        <f>IF(F101&lt;=$G$10,VLOOKUP('[1]KALKULATOR 2023 PPK'!A116,[1]Robocze!$B$23:$C$102,2),"")</f>
        <v>8 rok</v>
      </c>
      <c r="C101" s="37">
        <f t="shared" si="11"/>
        <v>2030</v>
      </c>
      <c r="D101" s="38" t="str">
        <f t="shared" si="12"/>
        <v>styczeń</v>
      </c>
      <c r="E101" s="39">
        <f t="shared" si="18"/>
        <v>27.083333333333233</v>
      </c>
      <c r="F101" s="40">
        <f t="shared" si="13"/>
        <v>47484</v>
      </c>
      <c r="G101" s="40">
        <f t="shared" si="14"/>
        <v>47514</v>
      </c>
      <c r="H101" s="42">
        <f>IF(F101&lt;=$G$10,$G$3,"")</f>
        <v>0.03</v>
      </c>
      <c r="I101" s="41">
        <f>IF(B101&lt;&gt;"",$G$4,"")</f>
        <v>200</v>
      </c>
      <c r="J101" s="41">
        <f t="shared" si="15"/>
        <v>17000</v>
      </c>
      <c r="K101" s="41">
        <f>IF(B101&lt;&gt;"",J101*H101/12,"")</f>
        <v>42.5</v>
      </c>
      <c r="L101" s="41">
        <f>IF(B101&lt;&gt;"",M101-J101,"")</f>
        <v>1827.5</v>
      </c>
      <c r="M101" s="41">
        <f>IF(B101&lt;&gt;"",M100+I101+K101,"")</f>
        <v>18827.5</v>
      </c>
      <c r="N101" s="41">
        <f>IF(G101&lt;&gt;"",IF(E101&gt;=$G$7,$G$5,0),"")</f>
        <v>0</v>
      </c>
      <c r="O101" s="41">
        <f t="shared" si="16"/>
        <v>0</v>
      </c>
      <c r="P101" s="41">
        <f>IF(G101&lt;&gt;"",R100*H101/12,"")</f>
        <v>0</v>
      </c>
      <c r="Q101" s="41">
        <f>IF(G101&lt;&gt;"",R101-O101,"")</f>
        <v>0</v>
      </c>
      <c r="R101" s="41">
        <f>IF(G101&lt;&gt;"",R100+N101+P101,"")</f>
        <v>0</v>
      </c>
      <c r="T101" s="40">
        <f t="shared" si="17"/>
        <v>47484</v>
      </c>
      <c r="U101" s="53">
        <f>J101</f>
        <v>17000</v>
      </c>
      <c r="V101" s="53">
        <f>M101</f>
        <v>18827.5</v>
      </c>
      <c r="W101" s="53">
        <f>O101</f>
        <v>0</v>
      </c>
      <c r="X101" s="53">
        <f>R101</f>
        <v>0</v>
      </c>
    </row>
    <row r="102" spans="1:24" x14ac:dyDescent="0.35">
      <c r="A102" s="37">
        <f t="shared" si="10"/>
        <v>86</v>
      </c>
      <c r="B102" s="37" t="str">
        <f>IF(F102&lt;=$G$10,VLOOKUP('[1]KALKULATOR 2023 PPK'!A117,[1]Robocze!$B$23:$C$102,2),"")</f>
        <v>8 rok</v>
      </c>
      <c r="C102" s="37">
        <f t="shared" si="11"/>
        <v>2030</v>
      </c>
      <c r="D102" s="38" t="str">
        <f t="shared" si="12"/>
        <v>luty</v>
      </c>
      <c r="E102" s="39">
        <f t="shared" si="18"/>
        <v>27.166666666666565</v>
      </c>
      <c r="F102" s="43">
        <f t="shared" si="13"/>
        <v>47515</v>
      </c>
      <c r="G102" s="40">
        <f t="shared" si="14"/>
        <v>47542</v>
      </c>
      <c r="H102" s="42">
        <f>IF(F102&lt;=$G$10,$G$3,"")</f>
        <v>0.03</v>
      </c>
      <c r="I102" s="41">
        <f>IF(B102&lt;&gt;"",$G$4,"")</f>
        <v>200</v>
      </c>
      <c r="J102" s="41">
        <f t="shared" si="15"/>
        <v>17200</v>
      </c>
      <c r="K102" s="41">
        <f>IF(B102&lt;&gt;"",J102*H102/12,"")</f>
        <v>43</v>
      </c>
      <c r="L102" s="41">
        <f>IF(B102&lt;&gt;"",M102-J102,"")</f>
        <v>1870.5</v>
      </c>
      <c r="M102" s="41">
        <f>IF(B102&lt;&gt;"",M101+I102+K102,"")</f>
        <v>19070.5</v>
      </c>
      <c r="N102" s="41">
        <f>IF(G102&lt;&gt;"",IF(E102&gt;=$G$7,$G$5,0),"")</f>
        <v>0</v>
      </c>
      <c r="O102" s="41">
        <f t="shared" si="16"/>
        <v>0</v>
      </c>
      <c r="P102" s="41">
        <f>IF(G102&lt;&gt;"",R101*H102/12,"")</f>
        <v>0</v>
      </c>
      <c r="Q102" s="41">
        <f>IF(G102&lt;&gt;"",R102-O102,"")</f>
        <v>0</v>
      </c>
      <c r="R102" s="41">
        <f>IF(G102&lt;&gt;"",R101+N102+P102,"")</f>
        <v>0</v>
      </c>
      <c r="T102" s="40">
        <f t="shared" si="17"/>
        <v>47515</v>
      </c>
      <c r="U102" s="53">
        <f>J102</f>
        <v>17200</v>
      </c>
      <c r="V102" s="53">
        <f>M102</f>
        <v>19070.5</v>
      </c>
      <c r="W102" s="53">
        <f>O102</f>
        <v>0</v>
      </c>
      <c r="X102" s="53">
        <f>R102</f>
        <v>0</v>
      </c>
    </row>
    <row r="103" spans="1:24" x14ac:dyDescent="0.35">
      <c r="A103" s="37">
        <f t="shared" si="10"/>
        <v>87</v>
      </c>
      <c r="B103" s="37" t="str">
        <f>IF(F103&lt;=$G$10,VLOOKUP('[1]KALKULATOR 2023 PPK'!A118,[1]Robocze!$B$23:$C$102,2),"")</f>
        <v>8 rok</v>
      </c>
      <c r="C103" s="37">
        <f t="shared" si="11"/>
        <v>2030</v>
      </c>
      <c r="D103" s="38" t="str">
        <f t="shared" si="12"/>
        <v>marzec</v>
      </c>
      <c r="E103" s="39">
        <f t="shared" si="18"/>
        <v>27.249999999999897</v>
      </c>
      <c r="F103" s="43">
        <f t="shared" si="13"/>
        <v>47543</v>
      </c>
      <c r="G103" s="40">
        <f t="shared" si="14"/>
        <v>47573</v>
      </c>
      <c r="H103" s="42">
        <f>IF(F103&lt;=$G$10,$G$3,"")</f>
        <v>0.03</v>
      </c>
      <c r="I103" s="41">
        <f>IF(B103&lt;&gt;"",$G$4,"")</f>
        <v>200</v>
      </c>
      <c r="J103" s="41">
        <f t="shared" si="15"/>
        <v>17400</v>
      </c>
      <c r="K103" s="41">
        <f>IF(B103&lt;&gt;"",J103*H103/12,"")</f>
        <v>43.5</v>
      </c>
      <c r="L103" s="41">
        <f>IF(B103&lt;&gt;"",M103-J103,"")</f>
        <v>1914</v>
      </c>
      <c r="M103" s="41">
        <f>IF(B103&lt;&gt;"",M102+I103+K103,"")</f>
        <v>19314</v>
      </c>
      <c r="N103" s="41">
        <f>IF(G103&lt;&gt;"",IF(E103&gt;=$G$7,$G$5,0),"")</f>
        <v>0</v>
      </c>
      <c r="O103" s="41">
        <f t="shared" si="16"/>
        <v>0</v>
      </c>
      <c r="P103" s="41">
        <f>IF(G103&lt;&gt;"",R102*H103/12,"")</f>
        <v>0</v>
      </c>
      <c r="Q103" s="41">
        <f>IF(G103&lt;&gt;"",R103-O103,"")</f>
        <v>0</v>
      </c>
      <c r="R103" s="41">
        <f>IF(G103&lt;&gt;"",R102+N103+P103,"")</f>
        <v>0</v>
      </c>
      <c r="T103" s="40">
        <f t="shared" si="17"/>
        <v>47543</v>
      </c>
      <c r="U103" s="53">
        <f>J103</f>
        <v>17400</v>
      </c>
      <c r="V103" s="53">
        <f>M103</f>
        <v>19314</v>
      </c>
      <c r="W103" s="53">
        <f>O103</f>
        <v>0</v>
      </c>
      <c r="X103" s="53">
        <f>R103</f>
        <v>0</v>
      </c>
    </row>
    <row r="104" spans="1:24" x14ac:dyDescent="0.35">
      <c r="A104" s="37">
        <f t="shared" si="10"/>
        <v>88</v>
      </c>
      <c r="B104" s="37" t="str">
        <f>IF(F104&lt;=$G$10,VLOOKUP('[1]KALKULATOR 2023 PPK'!A119,[1]Robocze!$B$23:$C$102,2),"")</f>
        <v>8 rok</v>
      </c>
      <c r="C104" s="37">
        <f t="shared" si="11"/>
        <v>2030</v>
      </c>
      <c r="D104" s="38" t="str">
        <f t="shared" si="12"/>
        <v>kwiecień</v>
      </c>
      <c r="E104" s="39">
        <f t="shared" si="18"/>
        <v>27.333333333333229</v>
      </c>
      <c r="F104" s="43">
        <f t="shared" si="13"/>
        <v>47574</v>
      </c>
      <c r="G104" s="40">
        <f t="shared" si="14"/>
        <v>47603</v>
      </c>
      <c r="H104" s="42">
        <f>IF(F104&lt;=$G$10,$G$3,"")</f>
        <v>0.03</v>
      </c>
      <c r="I104" s="41">
        <f>IF(B104&lt;&gt;"",$G$4,"")</f>
        <v>200</v>
      </c>
      <c r="J104" s="41">
        <f t="shared" si="15"/>
        <v>17600</v>
      </c>
      <c r="K104" s="41">
        <f>IF(B104&lt;&gt;"",J104*H104/12,"")</f>
        <v>44</v>
      </c>
      <c r="L104" s="41">
        <f>IF(B104&lt;&gt;"",M104-J104,"")</f>
        <v>1958</v>
      </c>
      <c r="M104" s="41">
        <f>IF(B104&lt;&gt;"",M103+I104+K104,"")</f>
        <v>19558</v>
      </c>
      <c r="N104" s="41">
        <f>IF(G104&lt;&gt;"",IF(E104&gt;=$G$7,$G$5,0),"")</f>
        <v>0</v>
      </c>
      <c r="O104" s="41">
        <f t="shared" si="16"/>
        <v>0</v>
      </c>
      <c r="P104" s="41">
        <f>IF(G104&lt;&gt;"",R103*H104/12,"")</f>
        <v>0</v>
      </c>
      <c r="Q104" s="41">
        <f>IF(G104&lt;&gt;"",R104-O104,"")</f>
        <v>0</v>
      </c>
      <c r="R104" s="41">
        <f>IF(G104&lt;&gt;"",R103+N104+P104,"")</f>
        <v>0</v>
      </c>
      <c r="T104" s="40">
        <f t="shared" si="17"/>
        <v>47574</v>
      </c>
      <c r="U104" s="53">
        <f>J104</f>
        <v>17600</v>
      </c>
      <c r="V104" s="53">
        <f>M104</f>
        <v>19558</v>
      </c>
      <c r="W104" s="53">
        <f>O104</f>
        <v>0</v>
      </c>
      <c r="X104" s="53">
        <f>R104</f>
        <v>0</v>
      </c>
    </row>
    <row r="105" spans="1:24" x14ac:dyDescent="0.35">
      <c r="A105" s="37">
        <f t="shared" si="10"/>
        <v>89</v>
      </c>
      <c r="B105" s="37" t="str">
        <f>IF(F105&lt;=$G$10,VLOOKUP('[1]KALKULATOR 2023 PPK'!A120,[1]Robocze!$B$23:$C$102,2),"")</f>
        <v>8 rok</v>
      </c>
      <c r="C105" s="37">
        <f t="shared" si="11"/>
        <v>2030</v>
      </c>
      <c r="D105" s="38" t="str">
        <f t="shared" si="12"/>
        <v>maj</v>
      </c>
      <c r="E105" s="39">
        <f t="shared" si="18"/>
        <v>27.416666666666561</v>
      </c>
      <c r="F105" s="43">
        <f t="shared" si="13"/>
        <v>47604</v>
      </c>
      <c r="G105" s="40">
        <f t="shared" si="14"/>
        <v>47634</v>
      </c>
      <c r="H105" s="42">
        <f>IF(F105&lt;=$G$10,$G$3,"")</f>
        <v>0.03</v>
      </c>
      <c r="I105" s="41">
        <f>IF(B105&lt;&gt;"",$G$4,"")</f>
        <v>200</v>
      </c>
      <c r="J105" s="41">
        <f t="shared" si="15"/>
        <v>17800</v>
      </c>
      <c r="K105" s="41">
        <f>IF(B105&lt;&gt;"",J105*H105/12,"")</f>
        <v>44.5</v>
      </c>
      <c r="L105" s="41">
        <f>IF(B105&lt;&gt;"",M105-J105,"")</f>
        <v>2002.5</v>
      </c>
      <c r="M105" s="41">
        <f>IF(B105&lt;&gt;"",M104+I105+K105,"")</f>
        <v>19802.5</v>
      </c>
      <c r="N105" s="41">
        <f>IF(G105&lt;&gt;"",IF(E105&gt;=$G$7,$G$5,0),"")</f>
        <v>0</v>
      </c>
      <c r="O105" s="41">
        <f t="shared" si="16"/>
        <v>0</v>
      </c>
      <c r="P105" s="41">
        <f>IF(G105&lt;&gt;"",R104*H105/12,"")</f>
        <v>0</v>
      </c>
      <c r="Q105" s="41">
        <f>IF(G105&lt;&gt;"",R105-O105,"")</f>
        <v>0</v>
      </c>
      <c r="R105" s="41">
        <f>IF(G105&lt;&gt;"",R104+N105+P105,"")</f>
        <v>0</v>
      </c>
      <c r="T105" s="40">
        <f t="shared" si="17"/>
        <v>47604</v>
      </c>
      <c r="U105" s="53">
        <f>J105</f>
        <v>17800</v>
      </c>
      <c r="V105" s="53">
        <f>M105</f>
        <v>19802.5</v>
      </c>
      <c r="W105" s="53">
        <f>O105</f>
        <v>0</v>
      </c>
      <c r="X105" s="53">
        <f>R105</f>
        <v>0</v>
      </c>
    </row>
    <row r="106" spans="1:24" x14ac:dyDescent="0.35">
      <c r="A106" s="37">
        <f t="shared" si="10"/>
        <v>90</v>
      </c>
      <c r="B106" s="37" t="str">
        <f>IF(F106&lt;=$G$10,VLOOKUP('[1]KALKULATOR 2023 PPK'!A121,[1]Robocze!$B$23:$C$102,2),"")</f>
        <v>8 rok</v>
      </c>
      <c r="C106" s="37">
        <f t="shared" si="11"/>
        <v>2030</v>
      </c>
      <c r="D106" s="38" t="str">
        <f t="shared" si="12"/>
        <v>czerwiec</v>
      </c>
      <c r="E106" s="39">
        <f t="shared" si="18"/>
        <v>27.499999999999893</v>
      </c>
      <c r="F106" s="43">
        <f t="shared" si="13"/>
        <v>47635</v>
      </c>
      <c r="G106" s="40">
        <f t="shared" si="14"/>
        <v>47664</v>
      </c>
      <c r="H106" s="42">
        <f>IF(F106&lt;=$G$10,$G$3,"")</f>
        <v>0.03</v>
      </c>
      <c r="I106" s="41">
        <f>IF(B106&lt;&gt;"",$G$4,"")</f>
        <v>200</v>
      </c>
      <c r="J106" s="41">
        <f t="shared" si="15"/>
        <v>18000</v>
      </c>
      <c r="K106" s="41">
        <f>IF(B106&lt;&gt;"",J106*H106/12,"")</f>
        <v>45</v>
      </c>
      <c r="L106" s="41">
        <f>IF(B106&lt;&gt;"",M106-J106,"")</f>
        <v>2047.5</v>
      </c>
      <c r="M106" s="41">
        <f>IF(B106&lt;&gt;"",M105+I106+K106,"")</f>
        <v>20047.5</v>
      </c>
      <c r="N106" s="41">
        <f>IF(G106&lt;&gt;"",IF(E106&gt;=$G$7,$G$5,0),"")</f>
        <v>0</v>
      </c>
      <c r="O106" s="41">
        <f t="shared" si="16"/>
        <v>0</v>
      </c>
      <c r="P106" s="41">
        <f>IF(G106&lt;&gt;"",R105*H106/12,"")</f>
        <v>0</v>
      </c>
      <c r="Q106" s="41">
        <f>IF(G106&lt;&gt;"",R106-O106,"")</f>
        <v>0</v>
      </c>
      <c r="R106" s="41">
        <f>IF(G106&lt;&gt;"",R105+N106+P106,"")</f>
        <v>0</v>
      </c>
      <c r="T106" s="40">
        <f t="shared" si="17"/>
        <v>47635</v>
      </c>
      <c r="U106" s="53">
        <f>J106</f>
        <v>18000</v>
      </c>
      <c r="V106" s="53">
        <f>M106</f>
        <v>20047.5</v>
      </c>
      <c r="W106" s="53">
        <f>O106</f>
        <v>0</v>
      </c>
      <c r="X106" s="53">
        <f>R106</f>
        <v>0</v>
      </c>
    </row>
    <row r="107" spans="1:24" x14ac:dyDescent="0.35">
      <c r="A107" s="37">
        <f t="shared" si="10"/>
        <v>91</v>
      </c>
      <c r="B107" s="37" t="str">
        <f>IF(F107&lt;=$G$10,VLOOKUP('[1]KALKULATOR 2023 PPK'!A122,[1]Robocze!$B$23:$C$102,2),"")</f>
        <v>8 rok</v>
      </c>
      <c r="C107" s="37">
        <f t="shared" si="11"/>
        <v>2030</v>
      </c>
      <c r="D107" s="38" t="str">
        <f t="shared" si="12"/>
        <v>lipiec</v>
      </c>
      <c r="E107" s="39">
        <f t="shared" si="18"/>
        <v>27.583333333333226</v>
      </c>
      <c r="F107" s="43">
        <f t="shared" si="13"/>
        <v>47665</v>
      </c>
      <c r="G107" s="40">
        <f t="shared" si="14"/>
        <v>47695</v>
      </c>
      <c r="H107" s="42">
        <f>IF(F107&lt;=$G$10,$G$3,"")</f>
        <v>0.03</v>
      </c>
      <c r="I107" s="41">
        <f>IF(B107&lt;&gt;"",$G$4,"")</f>
        <v>200</v>
      </c>
      <c r="J107" s="41">
        <f t="shared" si="15"/>
        <v>18200</v>
      </c>
      <c r="K107" s="41">
        <f>IF(B107&lt;&gt;"",J107*H107/12,"")</f>
        <v>45.5</v>
      </c>
      <c r="L107" s="41">
        <f>IF(B107&lt;&gt;"",M107-J107,"")</f>
        <v>2093</v>
      </c>
      <c r="M107" s="41">
        <f>IF(B107&lt;&gt;"",M106+I107+K107,"")</f>
        <v>20293</v>
      </c>
      <c r="N107" s="41">
        <f>IF(G107&lt;&gt;"",IF(E107&gt;=$G$7,$G$5,0),"")</f>
        <v>0</v>
      </c>
      <c r="O107" s="41">
        <f t="shared" si="16"/>
        <v>0</v>
      </c>
      <c r="P107" s="41">
        <f>IF(G107&lt;&gt;"",R106*H107/12,"")</f>
        <v>0</v>
      </c>
      <c r="Q107" s="41">
        <f>IF(G107&lt;&gt;"",R107-O107,"")</f>
        <v>0</v>
      </c>
      <c r="R107" s="41">
        <f>IF(G107&lt;&gt;"",R106+N107+P107,"")</f>
        <v>0</v>
      </c>
      <c r="T107" s="40">
        <f t="shared" si="17"/>
        <v>47665</v>
      </c>
      <c r="U107" s="53">
        <f>J107</f>
        <v>18200</v>
      </c>
      <c r="V107" s="53">
        <f>M107</f>
        <v>20293</v>
      </c>
      <c r="W107" s="53">
        <f>O107</f>
        <v>0</v>
      </c>
      <c r="X107" s="53">
        <f>R107</f>
        <v>0</v>
      </c>
    </row>
    <row r="108" spans="1:24" x14ac:dyDescent="0.35">
      <c r="A108" s="37">
        <f t="shared" si="10"/>
        <v>92</v>
      </c>
      <c r="B108" s="37" t="str">
        <f>IF(F108&lt;=$G$10,VLOOKUP('[1]KALKULATOR 2023 PPK'!A123,[1]Robocze!$B$23:$C$102,2),"")</f>
        <v>8 rok</v>
      </c>
      <c r="C108" s="37">
        <f t="shared" si="11"/>
        <v>2030</v>
      </c>
      <c r="D108" s="38" t="str">
        <f t="shared" si="12"/>
        <v>sierpień</v>
      </c>
      <c r="E108" s="39">
        <f t="shared" si="18"/>
        <v>27.666666666666558</v>
      </c>
      <c r="F108" s="43">
        <f t="shared" si="13"/>
        <v>47696</v>
      </c>
      <c r="G108" s="40">
        <f t="shared" si="14"/>
        <v>47726</v>
      </c>
      <c r="H108" s="42">
        <f>IF(F108&lt;=$G$10,$G$3,"")</f>
        <v>0.03</v>
      </c>
      <c r="I108" s="41">
        <f>IF(B108&lt;&gt;"",$G$4,"")</f>
        <v>200</v>
      </c>
      <c r="J108" s="41">
        <f t="shared" si="15"/>
        <v>18400</v>
      </c>
      <c r="K108" s="41">
        <f>IF(B108&lt;&gt;"",J108*H108/12,"")</f>
        <v>46</v>
      </c>
      <c r="L108" s="41">
        <f>IF(B108&lt;&gt;"",M108-J108,"")</f>
        <v>2139</v>
      </c>
      <c r="M108" s="41">
        <f>IF(B108&lt;&gt;"",M107+I108+K108,"")</f>
        <v>20539</v>
      </c>
      <c r="N108" s="41">
        <f>IF(G108&lt;&gt;"",IF(E108&gt;=$G$7,$G$5,0),"")</f>
        <v>0</v>
      </c>
      <c r="O108" s="41">
        <f t="shared" si="16"/>
        <v>0</v>
      </c>
      <c r="P108" s="41">
        <f>IF(G108&lt;&gt;"",R107*H108/12,"")</f>
        <v>0</v>
      </c>
      <c r="Q108" s="41">
        <f>IF(G108&lt;&gt;"",R108-O108,"")</f>
        <v>0</v>
      </c>
      <c r="R108" s="41">
        <f>IF(G108&lt;&gt;"",R107+N108+P108,"")</f>
        <v>0</v>
      </c>
      <c r="T108" s="40">
        <f t="shared" si="17"/>
        <v>47696</v>
      </c>
      <c r="U108" s="53">
        <f>J108</f>
        <v>18400</v>
      </c>
      <c r="V108" s="53">
        <f>M108</f>
        <v>20539</v>
      </c>
      <c r="W108" s="53">
        <f>O108</f>
        <v>0</v>
      </c>
      <c r="X108" s="53">
        <f>R108</f>
        <v>0</v>
      </c>
    </row>
    <row r="109" spans="1:24" x14ac:dyDescent="0.35">
      <c r="A109" s="37">
        <f t="shared" si="10"/>
        <v>93</v>
      </c>
      <c r="B109" s="37" t="str">
        <f>IF(F109&lt;=$G$10,VLOOKUP('[1]KALKULATOR 2023 PPK'!A124,[1]Robocze!$B$23:$C$102,2),"")</f>
        <v>8 rok</v>
      </c>
      <c r="C109" s="37">
        <f t="shared" si="11"/>
        <v>2030</v>
      </c>
      <c r="D109" s="38" t="str">
        <f t="shared" si="12"/>
        <v>wrzesień</v>
      </c>
      <c r="E109" s="39">
        <f t="shared" si="18"/>
        <v>27.74999999999989</v>
      </c>
      <c r="F109" s="43">
        <f t="shared" si="13"/>
        <v>47727</v>
      </c>
      <c r="G109" s="40">
        <f t="shared" si="14"/>
        <v>47756</v>
      </c>
      <c r="H109" s="42">
        <f>IF(F109&lt;=$G$10,$G$3,"")</f>
        <v>0.03</v>
      </c>
      <c r="I109" s="41">
        <f>IF(B109&lt;&gt;"",$G$4,"")</f>
        <v>200</v>
      </c>
      <c r="J109" s="41">
        <f t="shared" si="15"/>
        <v>18600</v>
      </c>
      <c r="K109" s="41">
        <f>IF(B109&lt;&gt;"",J109*H109/12,"")</f>
        <v>46.5</v>
      </c>
      <c r="L109" s="41">
        <f>IF(B109&lt;&gt;"",M109-J109,"")</f>
        <v>2185.5</v>
      </c>
      <c r="M109" s="41">
        <f>IF(B109&lt;&gt;"",M108+I109+K109,"")</f>
        <v>20785.5</v>
      </c>
      <c r="N109" s="41">
        <f>IF(G109&lt;&gt;"",IF(E109&gt;=$G$7,$G$5,0),"")</f>
        <v>0</v>
      </c>
      <c r="O109" s="41">
        <f t="shared" si="16"/>
        <v>0</v>
      </c>
      <c r="P109" s="41">
        <f>IF(G109&lt;&gt;"",R108*H109/12,"")</f>
        <v>0</v>
      </c>
      <c r="Q109" s="41">
        <f>IF(G109&lt;&gt;"",R109-O109,"")</f>
        <v>0</v>
      </c>
      <c r="R109" s="41">
        <f>IF(G109&lt;&gt;"",R108+N109+P109,"")</f>
        <v>0</v>
      </c>
      <c r="T109" s="40">
        <f t="shared" si="17"/>
        <v>47727</v>
      </c>
      <c r="U109" s="53">
        <f>J109</f>
        <v>18600</v>
      </c>
      <c r="V109" s="53">
        <f>M109</f>
        <v>20785.5</v>
      </c>
      <c r="W109" s="53">
        <f>O109</f>
        <v>0</v>
      </c>
      <c r="X109" s="53">
        <f>R109</f>
        <v>0</v>
      </c>
    </row>
    <row r="110" spans="1:24" x14ac:dyDescent="0.35">
      <c r="A110" s="37">
        <f t="shared" si="10"/>
        <v>94</v>
      </c>
      <c r="B110" s="37" t="str">
        <f>IF(F110&lt;=$G$10,VLOOKUP('[1]KALKULATOR 2023 PPK'!A125,[1]Robocze!$B$23:$C$102,2),"")</f>
        <v>8 rok</v>
      </c>
      <c r="C110" s="37">
        <f t="shared" si="11"/>
        <v>2030</v>
      </c>
      <c r="D110" s="38" t="str">
        <f t="shared" si="12"/>
        <v>październik</v>
      </c>
      <c r="E110" s="39">
        <f t="shared" si="18"/>
        <v>27.833333333333222</v>
      </c>
      <c r="F110" s="43">
        <f t="shared" si="13"/>
        <v>47757</v>
      </c>
      <c r="G110" s="40">
        <f t="shared" si="14"/>
        <v>47787</v>
      </c>
      <c r="H110" s="42">
        <f>IF(F110&lt;=$G$10,$G$3,"")</f>
        <v>0.03</v>
      </c>
      <c r="I110" s="41">
        <f>IF(B110&lt;&gt;"",$G$4,"")</f>
        <v>200</v>
      </c>
      <c r="J110" s="41">
        <f t="shared" si="15"/>
        <v>18800</v>
      </c>
      <c r="K110" s="41">
        <f>IF(B110&lt;&gt;"",J110*H110/12,"")</f>
        <v>47</v>
      </c>
      <c r="L110" s="41">
        <f>IF(B110&lt;&gt;"",M110-J110,"")</f>
        <v>2232.5</v>
      </c>
      <c r="M110" s="41">
        <f>IF(B110&lt;&gt;"",M109+I110+K110,"")</f>
        <v>21032.5</v>
      </c>
      <c r="N110" s="41">
        <f>IF(G110&lt;&gt;"",IF(E110&gt;=$G$7,$G$5,0),"")</f>
        <v>0</v>
      </c>
      <c r="O110" s="41">
        <f t="shared" si="16"/>
        <v>0</v>
      </c>
      <c r="P110" s="41">
        <f>IF(G110&lt;&gt;"",R109*H110/12,"")</f>
        <v>0</v>
      </c>
      <c r="Q110" s="41">
        <f>IF(G110&lt;&gt;"",R110-O110,"")</f>
        <v>0</v>
      </c>
      <c r="R110" s="41">
        <f>IF(G110&lt;&gt;"",R109+N110+P110,"")</f>
        <v>0</v>
      </c>
      <c r="T110" s="40">
        <f t="shared" si="17"/>
        <v>47757</v>
      </c>
      <c r="U110" s="53">
        <f>J110</f>
        <v>18800</v>
      </c>
      <c r="V110" s="53">
        <f>M110</f>
        <v>21032.5</v>
      </c>
      <c r="W110" s="53">
        <f>O110</f>
        <v>0</v>
      </c>
      <c r="X110" s="53">
        <f>R110</f>
        <v>0</v>
      </c>
    </row>
    <row r="111" spans="1:24" x14ac:dyDescent="0.35">
      <c r="A111" s="37">
        <f t="shared" si="10"/>
        <v>95</v>
      </c>
      <c r="B111" s="37" t="str">
        <f>IF(F111&lt;=$G$10,VLOOKUP('[1]KALKULATOR 2023 PPK'!A126,[1]Robocze!$B$23:$C$102,2),"")</f>
        <v>8 rok</v>
      </c>
      <c r="C111" s="37">
        <f t="shared" si="11"/>
        <v>2030</v>
      </c>
      <c r="D111" s="38" t="str">
        <f t="shared" si="12"/>
        <v>listopad</v>
      </c>
      <c r="E111" s="39">
        <f t="shared" si="18"/>
        <v>27.916666666666554</v>
      </c>
      <c r="F111" s="43">
        <f t="shared" si="13"/>
        <v>47788</v>
      </c>
      <c r="G111" s="40">
        <f t="shared" si="14"/>
        <v>47817</v>
      </c>
      <c r="H111" s="42">
        <f>IF(F111&lt;=$G$10,$G$3,"")</f>
        <v>0.03</v>
      </c>
      <c r="I111" s="41">
        <f>IF(B111&lt;&gt;"",$G$4,"")</f>
        <v>200</v>
      </c>
      <c r="J111" s="41">
        <f t="shared" si="15"/>
        <v>19000</v>
      </c>
      <c r="K111" s="41">
        <f>IF(B111&lt;&gt;"",J111*H111/12,"")</f>
        <v>47.5</v>
      </c>
      <c r="L111" s="41">
        <f>IF(B111&lt;&gt;"",M111-J111,"")</f>
        <v>2280</v>
      </c>
      <c r="M111" s="41">
        <f>IF(B111&lt;&gt;"",M110+I111+K111,"")</f>
        <v>21280</v>
      </c>
      <c r="N111" s="41">
        <f>IF(G111&lt;&gt;"",IF(E111&gt;=$G$7,$G$5,0),"")</f>
        <v>0</v>
      </c>
      <c r="O111" s="41">
        <f t="shared" si="16"/>
        <v>0</v>
      </c>
      <c r="P111" s="41">
        <f>IF(G111&lt;&gt;"",R110*H111/12,"")</f>
        <v>0</v>
      </c>
      <c r="Q111" s="41">
        <f>IF(G111&lt;&gt;"",R111-O111,"")</f>
        <v>0</v>
      </c>
      <c r="R111" s="41">
        <f>IF(G111&lt;&gt;"",R110+N111+P111,"")</f>
        <v>0</v>
      </c>
      <c r="T111" s="40">
        <f t="shared" si="17"/>
        <v>47788</v>
      </c>
      <c r="U111" s="53">
        <f>J111</f>
        <v>19000</v>
      </c>
      <c r="V111" s="53">
        <f>M111</f>
        <v>21280</v>
      </c>
      <c r="W111" s="53">
        <f>O111</f>
        <v>0</v>
      </c>
      <c r="X111" s="53">
        <f>R111</f>
        <v>0</v>
      </c>
    </row>
    <row r="112" spans="1:24" s="56" customFormat="1" x14ac:dyDescent="0.35">
      <c r="A112" s="37">
        <f t="shared" si="10"/>
        <v>96</v>
      </c>
      <c r="B112" s="44" t="str">
        <f>IF(F112&lt;=$G$10,VLOOKUP('[1]KALKULATOR 2023 PPK'!A127,[1]Robocze!$B$23:$C$102,2),"")</f>
        <v>8 rok</v>
      </c>
      <c r="C112" s="44">
        <f t="shared" si="11"/>
        <v>2030</v>
      </c>
      <c r="D112" s="38" t="str">
        <f t="shared" si="12"/>
        <v>grudzień</v>
      </c>
      <c r="E112" s="45">
        <f t="shared" si="18"/>
        <v>27.999999999999886</v>
      </c>
      <c r="F112" s="46">
        <f t="shared" si="13"/>
        <v>47818</v>
      </c>
      <c r="G112" s="47">
        <f t="shared" si="14"/>
        <v>47848</v>
      </c>
      <c r="H112" s="42">
        <f>IF(F112&lt;=$G$10,$G$3,"")</f>
        <v>0.03</v>
      </c>
      <c r="I112" s="41">
        <f>IF(B112&lt;&gt;"",$G$4,"")</f>
        <v>200</v>
      </c>
      <c r="J112" s="48">
        <f t="shared" si="15"/>
        <v>19200</v>
      </c>
      <c r="K112" s="41">
        <f>IF(B112&lt;&gt;"",J112*H112/12,"")</f>
        <v>48</v>
      </c>
      <c r="L112" s="48">
        <f>IF(B112&lt;&gt;"",M112-J112,"")</f>
        <v>2328</v>
      </c>
      <c r="M112" s="41">
        <f>IF(B112&lt;&gt;"",M111+I112+K112,"")</f>
        <v>21528</v>
      </c>
      <c r="N112" s="41">
        <f>IF(G112&lt;&gt;"",IF(E112&gt;=$G$7,$G$5,0),"")</f>
        <v>0</v>
      </c>
      <c r="O112" s="48">
        <f t="shared" si="16"/>
        <v>0</v>
      </c>
      <c r="P112" s="41">
        <f>IF(G112&lt;&gt;"",R111*H112/12,"")</f>
        <v>0</v>
      </c>
      <c r="Q112" s="48">
        <f>IF(G112&lt;&gt;"",R112-O112,"")</f>
        <v>0</v>
      </c>
      <c r="R112" s="41">
        <f>IF(G112&lt;&gt;"",R111+N112+P112,"")</f>
        <v>0</v>
      </c>
      <c r="T112" s="40">
        <f t="shared" si="17"/>
        <v>47818</v>
      </c>
      <c r="U112" s="53">
        <f>J112</f>
        <v>19200</v>
      </c>
      <c r="V112" s="53">
        <f>M112</f>
        <v>21528</v>
      </c>
      <c r="W112" s="53">
        <f>O112</f>
        <v>0</v>
      </c>
      <c r="X112" s="53">
        <f>R112</f>
        <v>0</v>
      </c>
    </row>
    <row r="113" spans="1:24" x14ac:dyDescent="0.35">
      <c r="A113" s="37">
        <f t="shared" si="10"/>
        <v>97</v>
      </c>
      <c r="B113" s="37" t="str">
        <f>IF(F113&lt;=$G$10,VLOOKUP('[1]KALKULATOR 2023 PPK'!A128,[1]Robocze!$B$23:$C$102,2),"")</f>
        <v>9 rok</v>
      </c>
      <c r="C113" s="37">
        <f t="shared" si="11"/>
        <v>2031</v>
      </c>
      <c r="D113" s="38" t="str">
        <f t="shared" si="12"/>
        <v>styczeń</v>
      </c>
      <c r="E113" s="39">
        <f t="shared" si="18"/>
        <v>28.083333333333218</v>
      </c>
      <c r="F113" s="40">
        <f t="shared" si="13"/>
        <v>47849</v>
      </c>
      <c r="G113" s="40">
        <f t="shared" si="14"/>
        <v>47879</v>
      </c>
      <c r="H113" s="42">
        <f>IF(F113&lt;=$G$10,$G$3,"")</f>
        <v>0.03</v>
      </c>
      <c r="I113" s="41">
        <f>IF(B113&lt;&gt;"",$G$4,"")</f>
        <v>200</v>
      </c>
      <c r="J113" s="41">
        <f t="shared" si="15"/>
        <v>19400</v>
      </c>
      <c r="K113" s="41">
        <f>IF(B113&lt;&gt;"",J113*H113/12,"")</f>
        <v>48.5</v>
      </c>
      <c r="L113" s="41">
        <f>IF(B113&lt;&gt;"",M113-J113,"")</f>
        <v>2376.5</v>
      </c>
      <c r="M113" s="41">
        <f>IF(B113&lt;&gt;"",M112+I113+K113,"")</f>
        <v>21776.5</v>
      </c>
      <c r="N113" s="41">
        <f>IF(G113&lt;&gt;"",IF(E113&gt;=$G$7,$G$5,0),"")</f>
        <v>0</v>
      </c>
      <c r="O113" s="41">
        <f t="shared" si="16"/>
        <v>0</v>
      </c>
      <c r="P113" s="41">
        <f>IF(G113&lt;&gt;"",R112*H113/12,"")</f>
        <v>0</v>
      </c>
      <c r="Q113" s="41">
        <f>IF(G113&lt;&gt;"",R113-O113,"")</f>
        <v>0</v>
      </c>
      <c r="R113" s="41">
        <f>IF(G113&lt;&gt;"",R112+N113+P113,"")</f>
        <v>0</v>
      </c>
      <c r="T113" s="40">
        <f t="shared" si="17"/>
        <v>47849</v>
      </c>
      <c r="U113" s="53">
        <f>J113</f>
        <v>19400</v>
      </c>
      <c r="V113" s="53">
        <f>M113</f>
        <v>21776.5</v>
      </c>
      <c r="W113" s="53">
        <f>O113</f>
        <v>0</v>
      </c>
      <c r="X113" s="53">
        <f>R113</f>
        <v>0</v>
      </c>
    </row>
    <row r="114" spans="1:24" x14ac:dyDescent="0.35">
      <c r="A114" s="37">
        <f t="shared" si="10"/>
        <v>98</v>
      </c>
      <c r="B114" s="37" t="str">
        <f>IF(F114&lt;=$G$10,VLOOKUP('[1]KALKULATOR 2023 PPK'!A129,[1]Robocze!$B$23:$C$102,2),"")</f>
        <v>9 rok</v>
      </c>
      <c r="C114" s="37">
        <f t="shared" si="11"/>
        <v>2031</v>
      </c>
      <c r="D114" s="38" t="str">
        <f t="shared" si="12"/>
        <v>luty</v>
      </c>
      <c r="E114" s="39">
        <f t="shared" si="18"/>
        <v>28.166666666666551</v>
      </c>
      <c r="F114" s="43">
        <f t="shared" si="13"/>
        <v>47880</v>
      </c>
      <c r="G114" s="40">
        <f t="shared" si="14"/>
        <v>47907</v>
      </c>
      <c r="H114" s="42">
        <f>IF(F114&lt;=$G$10,$G$3,"")</f>
        <v>0.03</v>
      </c>
      <c r="I114" s="41">
        <f>IF(B114&lt;&gt;"",$G$4,"")</f>
        <v>200</v>
      </c>
      <c r="J114" s="41">
        <f t="shared" si="15"/>
        <v>19600</v>
      </c>
      <c r="K114" s="41">
        <f>IF(B114&lt;&gt;"",J114*H114/12,"")</f>
        <v>49</v>
      </c>
      <c r="L114" s="41">
        <f>IF(B114&lt;&gt;"",M114-J114,"")</f>
        <v>2425.5</v>
      </c>
      <c r="M114" s="41">
        <f>IF(B114&lt;&gt;"",M113+I114+K114,"")</f>
        <v>22025.5</v>
      </c>
      <c r="N114" s="41">
        <f>IF(G114&lt;&gt;"",IF(E114&gt;=$G$7,$G$5,0),"")</f>
        <v>0</v>
      </c>
      <c r="O114" s="41">
        <f t="shared" si="16"/>
        <v>0</v>
      </c>
      <c r="P114" s="41">
        <f>IF(G114&lt;&gt;"",R113*H114/12,"")</f>
        <v>0</v>
      </c>
      <c r="Q114" s="41">
        <f>IF(G114&lt;&gt;"",R114-O114,"")</f>
        <v>0</v>
      </c>
      <c r="R114" s="41">
        <f>IF(G114&lt;&gt;"",R113+N114+P114,"")</f>
        <v>0</v>
      </c>
      <c r="T114" s="40">
        <f t="shared" si="17"/>
        <v>47880</v>
      </c>
      <c r="U114" s="53">
        <f>J114</f>
        <v>19600</v>
      </c>
      <c r="V114" s="53">
        <f>M114</f>
        <v>22025.5</v>
      </c>
      <c r="W114" s="53">
        <f>O114</f>
        <v>0</v>
      </c>
      <c r="X114" s="53">
        <f>R114</f>
        <v>0</v>
      </c>
    </row>
    <row r="115" spans="1:24" x14ac:dyDescent="0.35">
      <c r="A115" s="37">
        <f t="shared" si="10"/>
        <v>99</v>
      </c>
      <c r="B115" s="37" t="str">
        <f>IF(F115&lt;=$G$10,VLOOKUP('[1]KALKULATOR 2023 PPK'!A130,[1]Robocze!$B$23:$C$102,2),"")</f>
        <v>9 rok</v>
      </c>
      <c r="C115" s="37">
        <f t="shared" si="11"/>
        <v>2031</v>
      </c>
      <c r="D115" s="38" t="str">
        <f t="shared" si="12"/>
        <v>marzec</v>
      </c>
      <c r="E115" s="39">
        <f t="shared" si="18"/>
        <v>28.249999999999883</v>
      </c>
      <c r="F115" s="43">
        <f t="shared" si="13"/>
        <v>47908</v>
      </c>
      <c r="G115" s="40">
        <f t="shared" si="14"/>
        <v>47938</v>
      </c>
      <c r="H115" s="42">
        <f>IF(F115&lt;=$G$10,$G$3,"")</f>
        <v>0.03</v>
      </c>
      <c r="I115" s="41">
        <f>IF(B115&lt;&gt;"",$G$4,"")</f>
        <v>200</v>
      </c>
      <c r="J115" s="41">
        <f t="shared" si="15"/>
        <v>19800</v>
      </c>
      <c r="K115" s="41">
        <f>IF(B115&lt;&gt;"",J115*H115/12,"")</f>
        <v>49.5</v>
      </c>
      <c r="L115" s="41">
        <f>IF(B115&lt;&gt;"",M115-J115,"")</f>
        <v>2475</v>
      </c>
      <c r="M115" s="41">
        <f>IF(B115&lt;&gt;"",M114+I115+K115,"")</f>
        <v>22275</v>
      </c>
      <c r="N115" s="41">
        <f>IF(G115&lt;&gt;"",IF(E115&gt;=$G$7,$G$5,0),"")</f>
        <v>0</v>
      </c>
      <c r="O115" s="41">
        <f t="shared" si="16"/>
        <v>0</v>
      </c>
      <c r="P115" s="41">
        <f>IF(G115&lt;&gt;"",R114*H115/12,"")</f>
        <v>0</v>
      </c>
      <c r="Q115" s="41">
        <f>IF(G115&lt;&gt;"",R115-O115,"")</f>
        <v>0</v>
      </c>
      <c r="R115" s="41">
        <f>IF(G115&lt;&gt;"",R114+N115+P115,"")</f>
        <v>0</v>
      </c>
      <c r="T115" s="40">
        <f t="shared" si="17"/>
        <v>47908</v>
      </c>
      <c r="U115" s="53">
        <f>J115</f>
        <v>19800</v>
      </c>
      <c r="V115" s="53">
        <f>M115</f>
        <v>22275</v>
      </c>
      <c r="W115" s="53">
        <f>O115</f>
        <v>0</v>
      </c>
      <c r="X115" s="53">
        <f>R115</f>
        <v>0</v>
      </c>
    </row>
    <row r="116" spans="1:24" x14ac:dyDescent="0.35">
      <c r="A116" s="37">
        <f t="shared" si="10"/>
        <v>100</v>
      </c>
      <c r="B116" s="37" t="str">
        <f>IF(F116&lt;=$G$10,VLOOKUP('[1]KALKULATOR 2023 PPK'!A131,[1]Robocze!$B$23:$C$102,2),"")</f>
        <v>9 rok</v>
      </c>
      <c r="C116" s="37">
        <f t="shared" si="11"/>
        <v>2031</v>
      </c>
      <c r="D116" s="38" t="str">
        <f t="shared" si="12"/>
        <v>kwiecień</v>
      </c>
      <c r="E116" s="39">
        <f t="shared" si="18"/>
        <v>28.333333333333215</v>
      </c>
      <c r="F116" s="43">
        <f t="shared" si="13"/>
        <v>47939</v>
      </c>
      <c r="G116" s="40">
        <f t="shared" si="14"/>
        <v>47968</v>
      </c>
      <c r="H116" s="42">
        <f>IF(F116&lt;=$G$10,$G$3,"")</f>
        <v>0.03</v>
      </c>
      <c r="I116" s="41">
        <f>IF(B116&lt;&gt;"",$G$4,"")</f>
        <v>200</v>
      </c>
      <c r="J116" s="41">
        <f t="shared" si="15"/>
        <v>20000</v>
      </c>
      <c r="K116" s="41">
        <f>IF(B116&lt;&gt;"",J116*H116/12,"")</f>
        <v>50</v>
      </c>
      <c r="L116" s="41">
        <f>IF(B116&lt;&gt;"",M116-J116,"")</f>
        <v>2525</v>
      </c>
      <c r="M116" s="41">
        <f>IF(B116&lt;&gt;"",M115+I116+K116,"")</f>
        <v>22525</v>
      </c>
      <c r="N116" s="41">
        <f>IF(G116&lt;&gt;"",IF(E116&gt;=$G$7,$G$5,0),"")</f>
        <v>0</v>
      </c>
      <c r="O116" s="41">
        <f t="shared" si="16"/>
        <v>0</v>
      </c>
      <c r="P116" s="41">
        <f>IF(G116&lt;&gt;"",R115*H116/12,"")</f>
        <v>0</v>
      </c>
      <c r="Q116" s="41">
        <f>IF(G116&lt;&gt;"",R116-O116,"")</f>
        <v>0</v>
      </c>
      <c r="R116" s="41">
        <f>IF(G116&lt;&gt;"",R115+N116+P116,"")</f>
        <v>0</v>
      </c>
      <c r="T116" s="40">
        <f t="shared" si="17"/>
        <v>47939</v>
      </c>
      <c r="U116" s="53">
        <f>J116</f>
        <v>20000</v>
      </c>
      <c r="V116" s="53">
        <f>M116</f>
        <v>22525</v>
      </c>
      <c r="W116" s="53">
        <f>O116</f>
        <v>0</v>
      </c>
      <c r="X116" s="53">
        <f>R116</f>
        <v>0</v>
      </c>
    </row>
    <row r="117" spans="1:24" x14ac:dyDescent="0.35">
      <c r="A117" s="37">
        <f t="shared" si="10"/>
        <v>101</v>
      </c>
      <c r="B117" s="37" t="str">
        <f>IF(F117&lt;=$G$10,VLOOKUP('[1]KALKULATOR 2023 PPK'!A132,[1]Robocze!$B$23:$C$102,2),"")</f>
        <v>9 rok</v>
      </c>
      <c r="C117" s="37">
        <f t="shared" si="11"/>
        <v>2031</v>
      </c>
      <c r="D117" s="38" t="str">
        <f t="shared" si="12"/>
        <v>maj</v>
      </c>
      <c r="E117" s="39">
        <f t="shared" si="18"/>
        <v>28.416666666666547</v>
      </c>
      <c r="F117" s="43">
        <f t="shared" si="13"/>
        <v>47969</v>
      </c>
      <c r="G117" s="40">
        <f t="shared" si="14"/>
        <v>47999</v>
      </c>
      <c r="H117" s="42">
        <f>IF(F117&lt;=$G$10,$G$3,"")</f>
        <v>0.03</v>
      </c>
      <c r="I117" s="41">
        <f>IF(B117&lt;&gt;"",$G$4,"")</f>
        <v>200</v>
      </c>
      <c r="J117" s="41">
        <f t="shared" si="15"/>
        <v>20200</v>
      </c>
      <c r="K117" s="41">
        <f>IF(B117&lt;&gt;"",J117*H117/12,"")</f>
        <v>50.5</v>
      </c>
      <c r="L117" s="41">
        <f>IF(B117&lt;&gt;"",M117-J117,"")</f>
        <v>2575.5</v>
      </c>
      <c r="M117" s="41">
        <f>IF(B117&lt;&gt;"",M116+I117+K117,"")</f>
        <v>22775.5</v>
      </c>
      <c r="N117" s="41">
        <f>IF(G117&lt;&gt;"",IF(E117&gt;=$G$7,$G$5,0),"")</f>
        <v>0</v>
      </c>
      <c r="O117" s="41">
        <f t="shared" si="16"/>
        <v>0</v>
      </c>
      <c r="P117" s="41">
        <f>IF(G117&lt;&gt;"",R116*H117/12,"")</f>
        <v>0</v>
      </c>
      <c r="Q117" s="41">
        <f>IF(G117&lt;&gt;"",R117-O117,"")</f>
        <v>0</v>
      </c>
      <c r="R117" s="41">
        <f>IF(G117&lt;&gt;"",R116+N117+P117,"")</f>
        <v>0</v>
      </c>
      <c r="T117" s="40">
        <f t="shared" si="17"/>
        <v>47969</v>
      </c>
      <c r="U117" s="53">
        <f>J117</f>
        <v>20200</v>
      </c>
      <c r="V117" s="53">
        <f>M117</f>
        <v>22775.5</v>
      </c>
      <c r="W117" s="53">
        <f>O117</f>
        <v>0</v>
      </c>
      <c r="X117" s="53">
        <f>R117</f>
        <v>0</v>
      </c>
    </row>
    <row r="118" spans="1:24" x14ac:dyDescent="0.35">
      <c r="A118" s="37">
        <f t="shared" si="10"/>
        <v>102</v>
      </c>
      <c r="B118" s="37" t="str">
        <f>IF(F118&lt;=$G$10,VLOOKUP('[1]KALKULATOR 2023 PPK'!A133,[1]Robocze!$B$23:$C$102,2),"")</f>
        <v>9 rok</v>
      </c>
      <c r="C118" s="37">
        <f t="shared" si="11"/>
        <v>2031</v>
      </c>
      <c r="D118" s="38" t="str">
        <f t="shared" si="12"/>
        <v>czerwiec</v>
      </c>
      <c r="E118" s="39">
        <f t="shared" si="18"/>
        <v>28.499999999999879</v>
      </c>
      <c r="F118" s="43">
        <f t="shared" si="13"/>
        <v>48000</v>
      </c>
      <c r="G118" s="40">
        <f t="shared" si="14"/>
        <v>48029</v>
      </c>
      <c r="H118" s="42">
        <f>IF(F118&lt;=$G$10,$G$3,"")</f>
        <v>0.03</v>
      </c>
      <c r="I118" s="41">
        <f>IF(B118&lt;&gt;"",$G$4,"")</f>
        <v>200</v>
      </c>
      <c r="J118" s="41">
        <f t="shared" si="15"/>
        <v>20400</v>
      </c>
      <c r="K118" s="41">
        <f>IF(B118&lt;&gt;"",J118*H118/12,"")</f>
        <v>51</v>
      </c>
      <c r="L118" s="41">
        <f>IF(B118&lt;&gt;"",M118-J118,"")</f>
        <v>2626.5</v>
      </c>
      <c r="M118" s="41">
        <f>IF(B118&lt;&gt;"",M117+I118+K118,"")</f>
        <v>23026.5</v>
      </c>
      <c r="N118" s="41">
        <f>IF(G118&lt;&gt;"",IF(E118&gt;=$G$7,$G$5,0),"")</f>
        <v>0</v>
      </c>
      <c r="O118" s="41">
        <f t="shared" si="16"/>
        <v>0</v>
      </c>
      <c r="P118" s="41">
        <f>IF(G118&lt;&gt;"",R117*H118/12,"")</f>
        <v>0</v>
      </c>
      <c r="Q118" s="41">
        <f>IF(G118&lt;&gt;"",R118-O118,"")</f>
        <v>0</v>
      </c>
      <c r="R118" s="41">
        <f>IF(G118&lt;&gt;"",R117+N118+P118,"")</f>
        <v>0</v>
      </c>
      <c r="T118" s="40">
        <f t="shared" si="17"/>
        <v>48000</v>
      </c>
      <c r="U118" s="53">
        <f>J118</f>
        <v>20400</v>
      </c>
      <c r="V118" s="53">
        <f>M118</f>
        <v>23026.5</v>
      </c>
      <c r="W118" s="53">
        <f>O118</f>
        <v>0</v>
      </c>
      <c r="X118" s="53">
        <f>R118</f>
        <v>0</v>
      </c>
    </row>
    <row r="119" spans="1:24" x14ac:dyDescent="0.35">
      <c r="A119" s="37">
        <f t="shared" si="10"/>
        <v>103</v>
      </c>
      <c r="B119" s="37" t="str">
        <f>IF(F119&lt;=$G$10,VLOOKUP('[1]KALKULATOR 2023 PPK'!A134,[1]Robocze!$B$23:$C$102,2),"")</f>
        <v>9 rok</v>
      </c>
      <c r="C119" s="37">
        <f t="shared" si="11"/>
        <v>2031</v>
      </c>
      <c r="D119" s="38" t="str">
        <f t="shared" si="12"/>
        <v>lipiec</v>
      </c>
      <c r="E119" s="39">
        <f t="shared" si="18"/>
        <v>28.583333333333211</v>
      </c>
      <c r="F119" s="43">
        <f t="shared" si="13"/>
        <v>48030</v>
      </c>
      <c r="G119" s="40">
        <f t="shared" si="14"/>
        <v>48060</v>
      </c>
      <c r="H119" s="42">
        <f>IF(F119&lt;=$G$10,$G$3,"")</f>
        <v>0.03</v>
      </c>
      <c r="I119" s="41">
        <f>IF(B119&lt;&gt;"",$G$4,"")</f>
        <v>200</v>
      </c>
      <c r="J119" s="41">
        <f t="shared" si="15"/>
        <v>20600</v>
      </c>
      <c r="K119" s="41">
        <f>IF(B119&lt;&gt;"",J119*H119/12,"")</f>
        <v>51.5</v>
      </c>
      <c r="L119" s="41">
        <f>IF(B119&lt;&gt;"",M119-J119,"")</f>
        <v>2678</v>
      </c>
      <c r="M119" s="41">
        <f>IF(B119&lt;&gt;"",M118+I119+K119,"")</f>
        <v>23278</v>
      </c>
      <c r="N119" s="41">
        <f>IF(G119&lt;&gt;"",IF(E119&gt;=$G$7,$G$5,0),"")</f>
        <v>0</v>
      </c>
      <c r="O119" s="41">
        <f t="shared" si="16"/>
        <v>0</v>
      </c>
      <c r="P119" s="41">
        <f>IF(G119&lt;&gt;"",R118*H119/12,"")</f>
        <v>0</v>
      </c>
      <c r="Q119" s="41">
        <f>IF(G119&lt;&gt;"",R119-O119,"")</f>
        <v>0</v>
      </c>
      <c r="R119" s="41">
        <f>IF(G119&lt;&gt;"",R118+N119+P119,"")</f>
        <v>0</v>
      </c>
      <c r="T119" s="40">
        <f t="shared" si="17"/>
        <v>48030</v>
      </c>
      <c r="U119" s="53">
        <f>J119</f>
        <v>20600</v>
      </c>
      <c r="V119" s="53">
        <f>M119</f>
        <v>23278</v>
      </c>
      <c r="W119" s="53">
        <f>O119</f>
        <v>0</v>
      </c>
      <c r="X119" s="53">
        <f>R119</f>
        <v>0</v>
      </c>
    </row>
    <row r="120" spans="1:24" x14ac:dyDescent="0.35">
      <c r="A120" s="37">
        <f t="shared" si="10"/>
        <v>104</v>
      </c>
      <c r="B120" s="37" t="str">
        <f>IF(F120&lt;=$G$10,VLOOKUP('[1]KALKULATOR 2023 PPK'!A135,[1]Robocze!$B$23:$C$102,2),"")</f>
        <v>9 rok</v>
      </c>
      <c r="C120" s="37">
        <f t="shared" si="11"/>
        <v>2031</v>
      </c>
      <c r="D120" s="38" t="str">
        <f t="shared" si="12"/>
        <v>sierpień</v>
      </c>
      <c r="E120" s="39">
        <f t="shared" si="18"/>
        <v>28.666666666666544</v>
      </c>
      <c r="F120" s="43">
        <f t="shared" si="13"/>
        <v>48061</v>
      </c>
      <c r="G120" s="40">
        <f t="shared" si="14"/>
        <v>48091</v>
      </c>
      <c r="H120" s="42">
        <f>IF(F120&lt;=$G$10,$G$3,"")</f>
        <v>0.03</v>
      </c>
      <c r="I120" s="41">
        <f>IF(B120&lt;&gt;"",$G$4,"")</f>
        <v>200</v>
      </c>
      <c r="J120" s="41">
        <f t="shared" si="15"/>
        <v>20800</v>
      </c>
      <c r="K120" s="41">
        <f>IF(B120&lt;&gt;"",J120*H120/12,"")</f>
        <v>52</v>
      </c>
      <c r="L120" s="41">
        <f>IF(B120&lt;&gt;"",M120-J120,"")</f>
        <v>2730</v>
      </c>
      <c r="M120" s="41">
        <f>IF(B120&lt;&gt;"",M119+I120+K120,"")</f>
        <v>23530</v>
      </c>
      <c r="N120" s="41">
        <f>IF(G120&lt;&gt;"",IF(E120&gt;=$G$7,$G$5,0),"")</f>
        <v>0</v>
      </c>
      <c r="O120" s="41">
        <f t="shared" si="16"/>
        <v>0</v>
      </c>
      <c r="P120" s="41">
        <f>IF(G120&lt;&gt;"",R119*H120/12,"")</f>
        <v>0</v>
      </c>
      <c r="Q120" s="41">
        <f>IF(G120&lt;&gt;"",R120-O120,"")</f>
        <v>0</v>
      </c>
      <c r="R120" s="41">
        <f>IF(G120&lt;&gt;"",R119+N120+P120,"")</f>
        <v>0</v>
      </c>
      <c r="T120" s="40">
        <f t="shared" si="17"/>
        <v>48061</v>
      </c>
      <c r="U120" s="53">
        <f>J120</f>
        <v>20800</v>
      </c>
      <c r="V120" s="53">
        <f>M120</f>
        <v>23530</v>
      </c>
      <c r="W120" s="53">
        <f>O120</f>
        <v>0</v>
      </c>
      <c r="X120" s="53">
        <f>R120</f>
        <v>0</v>
      </c>
    </row>
    <row r="121" spans="1:24" x14ac:dyDescent="0.35">
      <c r="A121" s="37">
        <f t="shared" si="10"/>
        <v>105</v>
      </c>
      <c r="B121" s="37" t="str">
        <f>IF(F121&lt;=$G$10,VLOOKUP('[1]KALKULATOR 2023 PPK'!A136,[1]Robocze!$B$23:$C$102,2),"")</f>
        <v>9 rok</v>
      </c>
      <c r="C121" s="37">
        <f t="shared" si="11"/>
        <v>2031</v>
      </c>
      <c r="D121" s="38" t="str">
        <f t="shared" si="12"/>
        <v>wrzesień</v>
      </c>
      <c r="E121" s="39">
        <f t="shared" si="18"/>
        <v>28.749999999999876</v>
      </c>
      <c r="F121" s="43">
        <f t="shared" si="13"/>
        <v>48092</v>
      </c>
      <c r="G121" s="40">
        <f t="shared" si="14"/>
        <v>48121</v>
      </c>
      <c r="H121" s="42">
        <f>IF(F121&lt;=$G$10,$G$3,"")</f>
        <v>0.03</v>
      </c>
      <c r="I121" s="41">
        <f>IF(B121&lt;&gt;"",$G$4,"")</f>
        <v>200</v>
      </c>
      <c r="J121" s="41">
        <f t="shared" si="15"/>
        <v>21000</v>
      </c>
      <c r="K121" s="41">
        <f>IF(B121&lt;&gt;"",J121*H121/12,"")</f>
        <v>52.5</v>
      </c>
      <c r="L121" s="41">
        <f>IF(B121&lt;&gt;"",M121-J121,"")</f>
        <v>2782.5</v>
      </c>
      <c r="M121" s="41">
        <f>IF(B121&lt;&gt;"",M120+I121+K121,"")</f>
        <v>23782.5</v>
      </c>
      <c r="N121" s="41">
        <f>IF(G121&lt;&gt;"",IF(E121&gt;=$G$7,$G$5,0),"")</f>
        <v>0</v>
      </c>
      <c r="O121" s="41">
        <f t="shared" si="16"/>
        <v>0</v>
      </c>
      <c r="P121" s="41">
        <f>IF(G121&lt;&gt;"",R120*H121/12,"")</f>
        <v>0</v>
      </c>
      <c r="Q121" s="41">
        <f>IF(G121&lt;&gt;"",R121-O121,"")</f>
        <v>0</v>
      </c>
      <c r="R121" s="41">
        <f>IF(G121&lt;&gt;"",R120+N121+P121,"")</f>
        <v>0</v>
      </c>
      <c r="T121" s="40">
        <f t="shared" si="17"/>
        <v>48092</v>
      </c>
      <c r="U121" s="53">
        <f>J121</f>
        <v>21000</v>
      </c>
      <c r="V121" s="53">
        <f>M121</f>
        <v>23782.5</v>
      </c>
      <c r="W121" s="53">
        <f>O121</f>
        <v>0</v>
      </c>
      <c r="X121" s="53">
        <f>R121</f>
        <v>0</v>
      </c>
    </row>
    <row r="122" spans="1:24" x14ac:dyDescent="0.35">
      <c r="A122" s="37">
        <f t="shared" si="10"/>
        <v>106</v>
      </c>
      <c r="B122" s="37" t="str">
        <f>IF(F122&lt;=$G$10,VLOOKUP('[1]KALKULATOR 2023 PPK'!A137,[1]Robocze!$B$23:$C$102,2),"")</f>
        <v>9 rok</v>
      </c>
      <c r="C122" s="37">
        <f t="shared" si="11"/>
        <v>2031</v>
      </c>
      <c r="D122" s="38" t="str">
        <f t="shared" si="12"/>
        <v>październik</v>
      </c>
      <c r="E122" s="39">
        <f t="shared" si="18"/>
        <v>28.833333333333208</v>
      </c>
      <c r="F122" s="43">
        <f t="shared" si="13"/>
        <v>48122</v>
      </c>
      <c r="G122" s="40">
        <f t="shared" si="14"/>
        <v>48152</v>
      </c>
      <c r="H122" s="42">
        <f>IF(F122&lt;=$G$10,$G$3,"")</f>
        <v>0.03</v>
      </c>
      <c r="I122" s="41">
        <f>IF(B122&lt;&gt;"",$G$4,"")</f>
        <v>200</v>
      </c>
      <c r="J122" s="41">
        <f t="shared" si="15"/>
        <v>21200</v>
      </c>
      <c r="K122" s="41">
        <f>IF(B122&lt;&gt;"",J122*H122/12,"")</f>
        <v>53</v>
      </c>
      <c r="L122" s="41">
        <f>IF(B122&lt;&gt;"",M122-J122,"")</f>
        <v>2835.5</v>
      </c>
      <c r="M122" s="41">
        <f>IF(B122&lt;&gt;"",M121+I122+K122,"")</f>
        <v>24035.5</v>
      </c>
      <c r="N122" s="41">
        <f>IF(G122&lt;&gt;"",IF(E122&gt;=$G$7,$G$5,0),"")</f>
        <v>0</v>
      </c>
      <c r="O122" s="41">
        <f t="shared" si="16"/>
        <v>0</v>
      </c>
      <c r="P122" s="41">
        <f>IF(G122&lt;&gt;"",R121*H122/12,"")</f>
        <v>0</v>
      </c>
      <c r="Q122" s="41">
        <f>IF(G122&lt;&gt;"",R122-O122,"")</f>
        <v>0</v>
      </c>
      <c r="R122" s="41">
        <f>IF(G122&lt;&gt;"",R121+N122+P122,"")</f>
        <v>0</v>
      </c>
      <c r="T122" s="40">
        <f t="shared" si="17"/>
        <v>48122</v>
      </c>
      <c r="U122" s="53">
        <f>J122</f>
        <v>21200</v>
      </c>
      <c r="V122" s="53">
        <f>M122</f>
        <v>24035.5</v>
      </c>
      <c r="W122" s="53">
        <f>O122</f>
        <v>0</v>
      </c>
      <c r="X122" s="53">
        <f>R122</f>
        <v>0</v>
      </c>
    </row>
    <row r="123" spans="1:24" x14ac:dyDescent="0.35">
      <c r="A123" s="37">
        <f t="shared" si="10"/>
        <v>107</v>
      </c>
      <c r="B123" s="37" t="str">
        <f>IF(F123&lt;=$G$10,VLOOKUP('[1]KALKULATOR 2023 PPK'!A138,[1]Robocze!$B$23:$C$102,2),"")</f>
        <v>9 rok</v>
      </c>
      <c r="C123" s="37">
        <f t="shared" si="11"/>
        <v>2031</v>
      </c>
      <c r="D123" s="38" t="str">
        <f t="shared" si="12"/>
        <v>listopad</v>
      </c>
      <c r="E123" s="39">
        <f t="shared" si="18"/>
        <v>28.91666666666654</v>
      </c>
      <c r="F123" s="43">
        <f t="shared" si="13"/>
        <v>48153</v>
      </c>
      <c r="G123" s="40">
        <f t="shared" si="14"/>
        <v>48182</v>
      </c>
      <c r="H123" s="42">
        <f>IF(F123&lt;=$G$10,$G$3,"")</f>
        <v>0.03</v>
      </c>
      <c r="I123" s="41">
        <f>IF(B123&lt;&gt;"",$G$4,"")</f>
        <v>200</v>
      </c>
      <c r="J123" s="41">
        <f t="shared" si="15"/>
        <v>21400</v>
      </c>
      <c r="K123" s="41">
        <f>IF(B123&lt;&gt;"",J123*H123/12,"")</f>
        <v>53.5</v>
      </c>
      <c r="L123" s="41">
        <f>IF(B123&lt;&gt;"",M123-J123,"")</f>
        <v>2889</v>
      </c>
      <c r="M123" s="41">
        <f>IF(B123&lt;&gt;"",M122+I123+K123,"")</f>
        <v>24289</v>
      </c>
      <c r="N123" s="41">
        <f>IF(G123&lt;&gt;"",IF(E123&gt;=$G$7,$G$5,0),"")</f>
        <v>0</v>
      </c>
      <c r="O123" s="41">
        <f t="shared" si="16"/>
        <v>0</v>
      </c>
      <c r="P123" s="41">
        <f>IF(G123&lt;&gt;"",R122*H123/12,"")</f>
        <v>0</v>
      </c>
      <c r="Q123" s="41">
        <f>IF(G123&lt;&gt;"",R123-O123,"")</f>
        <v>0</v>
      </c>
      <c r="R123" s="41">
        <f>IF(G123&lt;&gt;"",R122+N123+P123,"")</f>
        <v>0</v>
      </c>
      <c r="T123" s="40">
        <f t="shared" si="17"/>
        <v>48153</v>
      </c>
      <c r="U123" s="53">
        <f>J123</f>
        <v>21400</v>
      </c>
      <c r="V123" s="53">
        <f>M123</f>
        <v>24289</v>
      </c>
      <c r="W123" s="53">
        <f>O123</f>
        <v>0</v>
      </c>
      <c r="X123" s="53">
        <f>R123</f>
        <v>0</v>
      </c>
    </row>
    <row r="124" spans="1:24" s="56" customFormat="1" x14ac:dyDescent="0.35">
      <c r="A124" s="37">
        <f t="shared" si="10"/>
        <v>108</v>
      </c>
      <c r="B124" s="44" t="str">
        <f>IF(F124&lt;=$G$10,VLOOKUP('[1]KALKULATOR 2023 PPK'!A139,[1]Robocze!$B$23:$C$102,2),"")</f>
        <v>9 rok</v>
      </c>
      <c r="C124" s="44">
        <f t="shared" si="11"/>
        <v>2031</v>
      </c>
      <c r="D124" s="38" t="str">
        <f t="shared" si="12"/>
        <v>grudzień</v>
      </c>
      <c r="E124" s="45">
        <f t="shared" si="18"/>
        <v>28.999999999999872</v>
      </c>
      <c r="F124" s="46">
        <f t="shared" si="13"/>
        <v>48183</v>
      </c>
      <c r="G124" s="47">
        <f t="shared" si="14"/>
        <v>48213</v>
      </c>
      <c r="H124" s="42">
        <f>IF(F124&lt;=$G$10,$G$3,"")</f>
        <v>0.03</v>
      </c>
      <c r="I124" s="41">
        <f>IF(B124&lt;&gt;"",$G$4,"")</f>
        <v>200</v>
      </c>
      <c r="J124" s="48">
        <f t="shared" si="15"/>
        <v>21600</v>
      </c>
      <c r="K124" s="41">
        <f>IF(B124&lt;&gt;"",J124*H124/12,"")</f>
        <v>54</v>
      </c>
      <c r="L124" s="48">
        <f>IF(B124&lt;&gt;"",M124-J124,"")</f>
        <v>2943</v>
      </c>
      <c r="M124" s="41">
        <f>IF(B124&lt;&gt;"",M123+I124+K124,"")</f>
        <v>24543</v>
      </c>
      <c r="N124" s="41">
        <f>IF(G124&lt;&gt;"",IF(E124&gt;=$G$7,$G$5,0),"")</f>
        <v>0</v>
      </c>
      <c r="O124" s="48">
        <f t="shared" si="16"/>
        <v>0</v>
      </c>
      <c r="P124" s="41">
        <f>IF(G124&lt;&gt;"",R123*H124/12,"")</f>
        <v>0</v>
      </c>
      <c r="Q124" s="48">
        <f>IF(G124&lt;&gt;"",R124-O124,"")</f>
        <v>0</v>
      </c>
      <c r="R124" s="41">
        <f>IF(G124&lt;&gt;"",R123+N124+P124,"")</f>
        <v>0</v>
      </c>
      <c r="T124" s="40">
        <f t="shared" si="17"/>
        <v>48183</v>
      </c>
      <c r="U124" s="53">
        <f>J124</f>
        <v>21600</v>
      </c>
      <c r="V124" s="53">
        <f>M124</f>
        <v>24543</v>
      </c>
      <c r="W124" s="53">
        <f>O124</f>
        <v>0</v>
      </c>
      <c r="X124" s="53">
        <f>R124</f>
        <v>0</v>
      </c>
    </row>
    <row r="125" spans="1:24" x14ac:dyDescent="0.35">
      <c r="A125" s="37">
        <f t="shared" si="10"/>
        <v>109</v>
      </c>
      <c r="B125" s="37" t="str">
        <f>IF(F125&lt;=$G$10,VLOOKUP('[1]KALKULATOR 2023 PPK'!A140,[1]Robocze!$B$23:$C$102,2),"")</f>
        <v>10 rok</v>
      </c>
      <c r="C125" s="37">
        <f t="shared" si="11"/>
        <v>2032</v>
      </c>
      <c r="D125" s="38" t="str">
        <f t="shared" si="12"/>
        <v>styczeń</v>
      </c>
      <c r="E125" s="39">
        <f t="shared" si="18"/>
        <v>29.083333333333204</v>
      </c>
      <c r="F125" s="40">
        <f t="shared" si="13"/>
        <v>48214</v>
      </c>
      <c r="G125" s="40">
        <f t="shared" si="14"/>
        <v>48244</v>
      </c>
      <c r="H125" s="42">
        <f>IF(F125&lt;=$G$10,$G$3,"")</f>
        <v>0.03</v>
      </c>
      <c r="I125" s="41">
        <f>IF(B125&lt;&gt;"",$G$4,"")</f>
        <v>200</v>
      </c>
      <c r="J125" s="41">
        <f t="shared" si="15"/>
        <v>21800</v>
      </c>
      <c r="K125" s="41">
        <f>IF(B125&lt;&gt;"",J125*H125/12,"")</f>
        <v>54.5</v>
      </c>
      <c r="L125" s="41">
        <f>IF(B125&lt;&gt;"",M125-J125,"")</f>
        <v>2997.5</v>
      </c>
      <c r="M125" s="41">
        <f>IF(B125&lt;&gt;"",M124+I125+K125,"")</f>
        <v>24797.5</v>
      </c>
      <c r="N125" s="41">
        <f>IF(G125&lt;&gt;"",IF(E125&gt;=$G$7,$G$5,0),"")</f>
        <v>0</v>
      </c>
      <c r="O125" s="41">
        <f t="shared" si="16"/>
        <v>0</v>
      </c>
      <c r="P125" s="41">
        <f>IF(G125&lt;&gt;"",R124*H125/12,"")</f>
        <v>0</v>
      </c>
      <c r="Q125" s="41">
        <f>IF(G125&lt;&gt;"",R125-O125,"")</f>
        <v>0</v>
      </c>
      <c r="R125" s="41">
        <f>IF(G125&lt;&gt;"",R124+N125+P125,"")</f>
        <v>0</v>
      </c>
      <c r="T125" s="40">
        <f t="shared" si="17"/>
        <v>48214</v>
      </c>
      <c r="U125" s="53">
        <f>J125</f>
        <v>21800</v>
      </c>
      <c r="V125" s="53">
        <f>M125</f>
        <v>24797.5</v>
      </c>
      <c r="W125" s="53">
        <f>O125</f>
        <v>0</v>
      </c>
      <c r="X125" s="53">
        <f>R125</f>
        <v>0</v>
      </c>
    </row>
    <row r="126" spans="1:24" x14ac:dyDescent="0.35">
      <c r="A126" s="37">
        <f t="shared" si="10"/>
        <v>110</v>
      </c>
      <c r="B126" s="37" t="str">
        <f>IF(F126&lt;=$G$10,VLOOKUP('[1]KALKULATOR 2023 PPK'!A141,[1]Robocze!$B$23:$C$102,2),"")</f>
        <v>10 rok</v>
      </c>
      <c r="C126" s="37">
        <f t="shared" si="11"/>
        <v>2032</v>
      </c>
      <c r="D126" s="38" t="str">
        <f t="shared" si="12"/>
        <v>luty</v>
      </c>
      <c r="E126" s="39">
        <f t="shared" si="18"/>
        <v>29.166666666666536</v>
      </c>
      <c r="F126" s="43">
        <f t="shared" si="13"/>
        <v>48245</v>
      </c>
      <c r="G126" s="40">
        <f t="shared" si="14"/>
        <v>48273</v>
      </c>
      <c r="H126" s="42">
        <f>IF(F126&lt;=$G$10,$G$3,"")</f>
        <v>0.03</v>
      </c>
      <c r="I126" s="41">
        <f>IF(B126&lt;&gt;"",$G$4,"")</f>
        <v>200</v>
      </c>
      <c r="J126" s="41">
        <f t="shared" si="15"/>
        <v>22000</v>
      </c>
      <c r="K126" s="41">
        <f>IF(B126&lt;&gt;"",J126*H126/12,"")</f>
        <v>55</v>
      </c>
      <c r="L126" s="41">
        <f>IF(B126&lt;&gt;"",M126-J126,"")</f>
        <v>3052.5</v>
      </c>
      <c r="M126" s="41">
        <f>IF(B126&lt;&gt;"",M125+I126+K126,"")</f>
        <v>25052.5</v>
      </c>
      <c r="N126" s="41">
        <f>IF(G126&lt;&gt;"",IF(E126&gt;=$G$7,$G$5,0),"")</f>
        <v>0</v>
      </c>
      <c r="O126" s="41">
        <f t="shared" si="16"/>
        <v>0</v>
      </c>
      <c r="P126" s="41">
        <f>IF(G126&lt;&gt;"",R125*H126/12,"")</f>
        <v>0</v>
      </c>
      <c r="Q126" s="41">
        <f>IF(G126&lt;&gt;"",R126-O126,"")</f>
        <v>0</v>
      </c>
      <c r="R126" s="41">
        <f>IF(G126&lt;&gt;"",R125+N126+P126,"")</f>
        <v>0</v>
      </c>
      <c r="T126" s="40">
        <f t="shared" si="17"/>
        <v>48245</v>
      </c>
      <c r="U126" s="53">
        <f>J126</f>
        <v>22000</v>
      </c>
      <c r="V126" s="53">
        <f>M126</f>
        <v>25052.5</v>
      </c>
      <c r="W126" s="53">
        <f>O126</f>
        <v>0</v>
      </c>
      <c r="X126" s="53">
        <f>R126</f>
        <v>0</v>
      </c>
    </row>
    <row r="127" spans="1:24" x14ac:dyDescent="0.35">
      <c r="A127" s="37">
        <f t="shared" si="10"/>
        <v>111</v>
      </c>
      <c r="B127" s="37" t="str">
        <f>IF(F127&lt;=$G$10,VLOOKUP('[1]KALKULATOR 2023 PPK'!A142,[1]Robocze!$B$23:$C$102,2),"")</f>
        <v>10 rok</v>
      </c>
      <c r="C127" s="37">
        <f t="shared" si="11"/>
        <v>2032</v>
      </c>
      <c r="D127" s="38" t="str">
        <f t="shared" si="12"/>
        <v>marzec</v>
      </c>
      <c r="E127" s="39">
        <f t="shared" si="18"/>
        <v>29.249999999999869</v>
      </c>
      <c r="F127" s="43">
        <f t="shared" si="13"/>
        <v>48274</v>
      </c>
      <c r="G127" s="40">
        <f t="shared" si="14"/>
        <v>48304</v>
      </c>
      <c r="H127" s="42">
        <f>IF(F127&lt;=$G$10,$G$3,"")</f>
        <v>0.03</v>
      </c>
      <c r="I127" s="41">
        <f>IF(B127&lt;&gt;"",$G$4,"")</f>
        <v>200</v>
      </c>
      <c r="J127" s="41">
        <f t="shared" si="15"/>
        <v>22200</v>
      </c>
      <c r="K127" s="41">
        <f>IF(B127&lt;&gt;"",J127*H127/12,"")</f>
        <v>55.5</v>
      </c>
      <c r="L127" s="41">
        <f>IF(B127&lt;&gt;"",M127-J127,"")</f>
        <v>3108</v>
      </c>
      <c r="M127" s="41">
        <f>IF(B127&lt;&gt;"",M126+I127+K127,"")</f>
        <v>25308</v>
      </c>
      <c r="N127" s="41">
        <f>IF(G127&lt;&gt;"",IF(E127&gt;=$G$7,$G$5,0),"")</f>
        <v>0</v>
      </c>
      <c r="O127" s="41">
        <f t="shared" si="16"/>
        <v>0</v>
      </c>
      <c r="P127" s="41">
        <f>IF(G127&lt;&gt;"",R126*H127/12,"")</f>
        <v>0</v>
      </c>
      <c r="Q127" s="41">
        <f>IF(G127&lt;&gt;"",R127-O127,"")</f>
        <v>0</v>
      </c>
      <c r="R127" s="41">
        <f>IF(G127&lt;&gt;"",R126+N127+P127,"")</f>
        <v>0</v>
      </c>
      <c r="T127" s="40">
        <f t="shared" si="17"/>
        <v>48274</v>
      </c>
      <c r="U127" s="53">
        <f>J127</f>
        <v>22200</v>
      </c>
      <c r="V127" s="53">
        <f>M127</f>
        <v>25308</v>
      </c>
      <c r="W127" s="53">
        <f>O127</f>
        <v>0</v>
      </c>
      <c r="X127" s="53">
        <f>R127</f>
        <v>0</v>
      </c>
    </row>
    <row r="128" spans="1:24" x14ac:dyDescent="0.35">
      <c r="A128" s="37">
        <f t="shared" si="10"/>
        <v>112</v>
      </c>
      <c r="B128" s="37" t="str">
        <f>IF(F128&lt;=$G$10,VLOOKUP('[1]KALKULATOR 2023 PPK'!A143,[1]Robocze!$B$23:$C$102,2),"")</f>
        <v>10 rok</v>
      </c>
      <c r="C128" s="37">
        <f t="shared" si="11"/>
        <v>2032</v>
      </c>
      <c r="D128" s="38" t="str">
        <f t="shared" si="12"/>
        <v>kwiecień</v>
      </c>
      <c r="E128" s="39">
        <f t="shared" si="18"/>
        <v>29.333333333333201</v>
      </c>
      <c r="F128" s="43">
        <f t="shared" si="13"/>
        <v>48305</v>
      </c>
      <c r="G128" s="40">
        <f t="shared" si="14"/>
        <v>48334</v>
      </c>
      <c r="H128" s="42">
        <f>IF(F128&lt;=$G$10,$G$3,"")</f>
        <v>0.03</v>
      </c>
      <c r="I128" s="41">
        <f>IF(B128&lt;&gt;"",$G$4,"")</f>
        <v>200</v>
      </c>
      <c r="J128" s="41">
        <f t="shared" si="15"/>
        <v>22400</v>
      </c>
      <c r="K128" s="41">
        <f>IF(B128&lt;&gt;"",J128*H128/12,"")</f>
        <v>56</v>
      </c>
      <c r="L128" s="41">
        <f>IF(B128&lt;&gt;"",M128-J128,"")</f>
        <v>3164</v>
      </c>
      <c r="M128" s="41">
        <f>IF(B128&lt;&gt;"",M127+I128+K128,"")</f>
        <v>25564</v>
      </c>
      <c r="N128" s="41">
        <f>IF(G128&lt;&gt;"",IF(E128&gt;=$G$7,$G$5,0),"")</f>
        <v>0</v>
      </c>
      <c r="O128" s="41">
        <f t="shared" si="16"/>
        <v>0</v>
      </c>
      <c r="P128" s="41">
        <f>IF(G128&lt;&gt;"",R127*H128/12,"")</f>
        <v>0</v>
      </c>
      <c r="Q128" s="41">
        <f>IF(G128&lt;&gt;"",R128-O128,"")</f>
        <v>0</v>
      </c>
      <c r="R128" s="41">
        <f>IF(G128&lt;&gt;"",R127+N128+P128,"")</f>
        <v>0</v>
      </c>
      <c r="T128" s="40">
        <f t="shared" si="17"/>
        <v>48305</v>
      </c>
      <c r="U128" s="53">
        <f>J128</f>
        <v>22400</v>
      </c>
      <c r="V128" s="53">
        <f>M128</f>
        <v>25564</v>
      </c>
      <c r="W128" s="53">
        <f>O128</f>
        <v>0</v>
      </c>
      <c r="X128" s="53">
        <f>R128</f>
        <v>0</v>
      </c>
    </row>
    <row r="129" spans="1:24" x14ac:dyDescent="0.35">
      <c r="A129" s="37">
        <f t="shared" si="10"/>
        <v>113</v>
      </c>
      <c r="B129" s="37" t="str">
        <f>IF(F129&lt;=$G$10,VLOOKUP('[1]KALKULATOR 2023 PPK'!A144,[1]Robocze!$B$23:$C$102,2),"")</f>
        <v>10 rok</v>
      </c>
      <c r="C129" s="37">
        <f t="shared" si="11"/>
        <v>2032</v>
      </c>
      <c r="D129" s="38" t="str">
        <f t="shared" si="12"/>
        <v>maj</v>
      </c>
      <c r="E129" s="39">
        <f t="shared" si="18"/>
        <v>29.416666666666533</v>
      </c>
      <c r="F129" s="43">
        <f t="shared" si="13"/>
        <v>48335</v>
      </c>
      <c r="G129" s="40">
        <f t="shared" si="14"/>
        <v>48365</v>
      </c>
      <c r="H129" s="42">
        <f>IF(F129&lt;=$G$10,$G$3,"")</f>
        <v>0.03</v>
      </c>
      <c r="I129" s="41">
        <f>IF(B129&lt;&gt;"",$G$4,"")</f>
        <v>200</v>
      </c>
      <c r="J129" s="41">
        <f t="shared" si="15"/>
        <v>22600</v>
      </c>
      <c r="K129" s="41">
        <f>IF(B129&lt;&gt;"",J129*H129/12,"")</f>
        <v>56.5</v>
      </c>
      <c r="L129" s="41">
        <f>IF(B129&lt;&gt;"",M129-J129,"")</f>
        <v>3220.5</v>
      </c>
      <c r="M129" s="41">
        <f>IF(B129&lt;&gt;"",M128+I129+K129,"")</f>
        <v>25820.5</v>
      </c>
      <c r="N129" s="41">
        <f>IF(G129&lt;&gt;"",IF(E129&gt;=$G$7,$G$5,0),"")</f>
        <v>0</v>
      </c>
      <c r="O129" s="41">
        <f t="shared" si="16"/>
        <v>0</v>
      </c>
      <c r="P129" s="41">
        <f>IF(G129&lt;&gt;"",R128*H129/12,"")</f>
        <v>0</v>
      </c>
      <c r="Q129" s="41">
        <f>IF(G129&lt;&gt;"",R129-O129,"")</f>
        <v>0</v>
      </c>
      <c r="R129" s="41">
        <f>IF(G129&lt;&gt;"",R128+N129+P129,"")</f>
        <v>0</v>
      </c>
      <c r="T129" s="40">
        <f t="shared" si="17"/>
        <v>48335</v>
      </c>
      <c r="U129" s="53">
        <f>J129</f>
        <v>22600</v>
      </c>
      <c r="V129" s="53">
        <f>M129</f>
        <v>25820.5</v>
      </c>
      <c r="W129" s="53">
        <f>O129</f>
        <v>0</v>
      </c>
      <c r="X129" s="53">
        <f>R129</f>
        <v>0</v>
      </c>
    </row>
    <row r="130" spans="1:24" x14ac:dyDescent="0.35">
      <c r="A130" s="37">
        <f t="shared" si="10"/>
        <v>114</v>
      </c>
      <c r="B130" s="37" t="str">
        <f>IF(F130&lt;=$G$10,VLOOKUP('[1]KALKULATOR 2023 PPK'!A145,[1]Robocze!$B$23:$C$102,2),"")</f>
        <v>10 rok</v>
      </c>
      <c r="C130" s="37">
        <f t="shared" si="11"/>
        <v>2032</v>
      </c>
      <c r="D130" s="38" t="str">
        <f t="shared" si="12"/>
        <v>czerwiec</v>
      </c>
      <c r="E130" s="39">
        <f t="shared" si="18"/>
        <v>29.499999999999865</v>
      </c>
      <c r="F130" s="43">
        <f t="shared" si="13"/>
        <v>48366</v>
      </c>
      <c r="G130" s="40">
        <f t="shared" si="14"/>
        <v>48395</v>
      </c>
      <c r="H130" s="42">
        <f>IF(F130&lt;=$G$10,$G$3,"")</f>
        <v>0.03</v>
      </c>
      <c r="I130" s="41">
        <f>IF(B130&lt;&gt;"",$G$4,"")</f>
        <v>200</v>
      </c>
      <c r="J130" s="41">
        <f t="shared" si="15"/>
        <v>22800</v>
      </c>
      <c r="K130" s="41">
        <f>IF(B130&lt;&gt;"",J130*H130/12,"")</f>
        <v>57</v>
      </c>
      <c r="L130" s="41">
        <f>IF(B130&lt;&gt;"",M130-J130,"")</f>
        <v>3277.5</v>
      </c>
      <c r="M130" s="41">
        <f>IF(B130&lt;&gt;"",M129+I130+K130,"")</f>
        <v>26077.5</v>
      </c>
      <c r="N130" s="41">
        <f>IF(G130&lt;&gt;"",IF(E130&gt;=$G$7,$G$5,0),"")</f>
        <v>0</v>
      </c>
      <c r="O130" s="41">
        <f t="shared" si="16"/>
        <v>0</v>
      </c>
      <c r="P130" s="41">
        <f>IF(G130&lt;&gt;"",R129*H130/12,"")</f>
        <v>0</v>
      </c>
      <c r="Q130" s="41">
        <f>IF(G130&lt;&gt;"",R130-O130,"")</f>
        <v>0</v>
      </c>
      <c r="R130" s="41">
        <f>IF(G130&lt;&gt;"",R129+N130+P130,"")</f>
        <v>0</v>
      </c>
      <c r="T130" s="40">
        <f t="shared" si="17"/>
        <v>48366</v>
      </c>
      <c r="U130" s="53">
        <f>J130</f>
        <v>22800</v>
      </c>
      <c r="V130" s="53">
        <f>M130</f>
        <v>26077.5</v>
      </c>
      <c r="W130" s="53">
        <f>O130</f>
        <v>0</v>
      </c>
      <c r="X130" s="53">
        <f>R130</f>
        <v>0</v>
      </c>
    </row>
    <row r="131" spans="1:24" x14ac:dyDescent="0.35">
      <c r="A131" s="37">
        <f t="shared" si="10"/>
        <v>115</v>
      </c>
      <c r="B131" s="37" t="str">
        <f>IF(F131&lt;=$G$10,VLOOKUP('[1]KALKULATOR 2023 PPK'!A146,[1]Robocze!$B$23:$C$102,2),"")</f>
        <v>10 rok</v>
      </c>
      <c r="C131" s="37">
        <f t="shared" si="11"/>
        <v>2032</v>
      </c>
      <c r="D131" s="38" t="str">
        <f t="shared" si="12"/>
        <v>lipiec</v>
      </c>
      <c r="E131" s="39">
        <f t="shared" si="18"/>
        <v>29.583333333333197</v>
      </c>
      <c r="F131" s="43">
        <f t="shared" si="13"/>
        <v>48396</v>
      </c>
      <c r="G131" s="40">
        <f t="shared" si="14"/>
        <v>48426</v>
      </c>
      <c r="H131" s="42">
        <f>IF(F131&lt;=$G$10,$G$3,"")</f>
        <v>0.03</v>
      </c>
      <c r="I131" s="41">
        <f>IF(B131&lt;&gt;"",$G$4,"")</f>
        <v>200</v>
      </c>
      <c r="J131" s="41">
        <f t="shared" si="15"/>
        <v>23000</v>
      </c>
      <c r="K131" s="41">
        <f>IF(B131&lt;&gt;"",J131*H131/12,"")</f>
        <v>57.5</v>
      </c>
      <c r="L131" s="41">
        <f>IF(B131&lt;&gt;"",M131-J131,"")</f>
        <v>3335</v>
      </c>
      <c r="M131" s="41">
        <f>IF(B131&lt;&gt;"",M130+I131+K131,"")</f>
        <v>26335</v>
      </c>
      <c r="N131" s="41">
        <f>IF(G131&lt;&gt;"",IF(E131&gt;=$G$7,$G$5,0),"")</f>
        <v>0</v>
      </c>
      <c r="O131" s="41">
        <f t="shared" si="16"/>
        <v>0</v>
      </c>
      <c r="P131" s="41">
        <f>IF(G131&lt;&gt;"",R130*H131/12,"")</f>
        <v>0</v>
      </c>
      <c r="Q131" s="41">
        <f>IF(G131&lt;&gt;"",R131-O131,"")</f>
        <v>0</v>
      </c>
      <c r="R131" s="41">
        <f>IF(G131&lt;&gt;"",R130+N131+P131,"")</f>
        <v>0</v>
      </c>
      <c r="T131" s="40">
        <f t="shared" si="17"/>
        <v>48396</v>
      </c>
      <c r="U131" s="53">
        <f>J131</f>
        <v>23000</v>
      </c>
      <c r="V131" s="53">
        <f>M131</f>
        <v>26335</v>
      </c>
      <c r="W131" s="53">
        <f>O131</f>
        <v>0</v>
      </c>
      <c r="X131" s="53">
        <f>R131</f>
        <v>0</v>
      </c>
    </row>
    <row r="132" spans="1:24" x14ac:dyDescent="0.35">
      <c r="A132" s="37">
        <f t="shared" si="10"/>
        <v>116</v>
      </c>
      <c r="B132" s="37" t="str">
        <f>IF(F132&lt;=$G$10,VLOOKUP('[1]KALKULATOR 2023 PPK'!A147,[1]Robocze!$B$23:$C$102,2),"")</f>
        <v>10 rok</v>
      </c>
      <c r="C132" s="37">
        <f t="shared" si="11"/>
        <v>2032</v>
      </c>
      <c r="D132" s="38" t="str">
        <f t="shared" si="12"/>
        <v>sierpień</v>
      </c>
      <c r="E132" s="39">
        <f t="shared" si="18"/>
        <v>29.666666666666529</v>
      </c>
      <c r="F132" s="43">
        <f t="shared" si="13"/>
        <v>48427</v>
      </c>
      <c r="G132" s="40">
        <f t="shared" si="14"/>
        <v>48457</v>
      </c>
      <c r="H132" s="42">
        <f>IF(F132&lt;=$G$10,$G$3,"")</f>
        <v>0.03</v>
      </c>
      <c r="I132" s="41">
        <f>IF(B132&lt;&gt;"",$G$4,"")</f>
        <v>200</v>
      </c>
      <c r="J132" s="41">
        <f t="shared" si="15"/>
        <v>23200</v>
      </c>
      <c r="K132" s="41">
        <f>IF(B132&lt;&gt;"",J132*H132/12,"")</f>
        <v>58</v>
      </c>
      <c r="L132" s="41">
        <f>IF(B132&lt;&gt;"",M132-J132,"")</f>
        <v>3393</v>
      </c>
      <c r="M132" s="41">
        <f>IF(B132&lt;&gt;"",M131+I132+K132,"")</f>
        <v>26593</v>
      </c>
      <c r="N132" s="41">
        <f>IF(G132&lt;&gt;"",IF(E132&gt;=$G$7,$G$5,0),"")</f>
        <v>0</v>
      </c>
      <c r="O132" s="41">
        <f t="shared" si="16"/>
        <v>0</v>
      </c>
      <c r="P132" s="41">
        <f>IF(G132&lt;&gt;"",R131*H132/12,"")</f>
        <v>0</v>
      </c>
      <c r="Q132" s="41">
        <f>IF(G132&lt;&gt;"",R132-O132,"")</f>
        <v>0</v>
      </c>
      <c r="R132" s="41">
        <f>IF(G132&lt;&gt;"",R131+N132+P132,"")</f>
        <v>0</v>
      </c>
      <c r="T132" s="40">
        <f t="shared" si="17"/>
        <v>48427</v>
      </c>
      <c r="U132" s="53">
        <f>J132</f>
        <v>23200</v>
      </c>
      <c r="V132" s="53">
        <f>M132</f>
        <v>26593</v>
      </c>
      <c r="W132" s="53">
        <f>O132</f>
        <v>0</v>
      </c>
      <c r="X132" s="53">
        <f>R132</f>
        <v>0</v>
      </c>
    </row>
    <row r="133" spans="1:24" x14ac:dyDescent="0.35">
      <c r="A133" s="37">
        <f t="shared" si="10"/>
        <v>117</v>
      </c>
      <c r="B133" s="37" t="str">
        <f>IF(F133&lt;=$G$10,VLOOKUP('[1]KALKULATOR 2023 PPK'!A148,[1]Robocze!$B$23:$C$102,2),"")</f>
        <v>10 rok</v>
      </c>
      <c r="C133" s="37">
        <f t="shared" si="11"/>
        <v>2032</v>
      </c>
      <c r="D133" s="38" t="str">
        <f t="shared" si="12"/>
        <v>wrzesień</v>
      </c>
      <c r="E133" s="39">
        <f t="shared" si="18"/>
        <v>29.749999999999861</v>
      </c>
      <c r="F133" s="43">
        <f t="shared" si="13"/>
        <v>48458</v>
      </c>
      <c r="G133" s="40">
        <f t="shared" si="14"/>
        <v>48487</v>
      </c>
      <c r="H133" s="42">
        <f>IF(F133&lt;=$G$10,$G$3,"")</f>
        <v>0.03</v>
      </c>
      <c r="I133" s="41">
        <f>IF(B133&lt;&gt;"",$G$4,"")</f>
        <v>200</v>
      </c>
      <c r="J133" s="41">
        <f t="shared" si="15"/>
        <v>23400</v>
      </c>
      <c r="K133" s="41">
        <f>IF(B133&lt;&gt;"",J133*H133/12,"")</f>
        <v>58.5</v>
      </c>
      <c r="L133" s="41">
        <f>IF(B133&lt;&gt;"",M133-J133,"")</f>
        <v>3451.5</v>
      </c>
      <c r="M133" s="41">
        <f>IF(B133&lt;&gt;"",M132+I133+K133,"")</f>
        <v>26851.5</v>
      </c>
      <c r="N133" s="41">
        <f>IF(G133&lt;&gt;"",IF(E133&gt;=$G$7,$G$5,0),"")</f>
        <v>0</v>
      </c>
      <c r="O133" s="41">
        <f t="shared" si="16"/>
        <v>0</v>
      </c>
      <c r="P133" s="41">
        <f>IF(G133&lt;&gt;"",R132*H133/12,"")</f>
        <v>0</v>
      </c>
      <c r="Q133" s="41">
        <f>IF(G133&lt;&gt;"",R133-O133,"")</f>
        <v>0</v>
      </c>
      <c r="R133" s="41">
        <f>IF(G133&lt;&gt;"",R132+N133+P133,"")</f>
        <v>0</v>
      </c>
      <c r="T133" s="40">
        <f t="shared" si="17"/>
        <v>48458</v>
      </c>
      <c r="U133" s="53">
        <f>J133</f>
        <v>23400</v>
      </c>
      <c r="V133" s="53">
        <f>M133</f>
        <v>26851.5</v>
      </c>
      <c r="W133" s="53">
        <f>O133</f>
        <v>0</v>
      </c>
      <c r="X133" s="53">
        <f>R133</f>
        <v>0</v>
      </c>
    </row>
    <row r="134" spans="1:24" x14ac:dyDescent="0.35">
      <c r="A134" s="37">
        <f t="shared" si="10"/>
        <v>118</v>
      </c>
      <c r="B134" s="37" t="str">
        <f>IF(F134&lt;=$G$10,VLOOKUP('[1]KALKULATOR 2023 PPK'!A149,[1]Robocze!$B$23:$C$102,2),"")</f>
        <v>10 rok</v>
      </c>
      <c r="C134" s="37">
        <f t="shared" si="11"/>
        <v>2032</v>
      </c>
      <c r="D134" s="38" t="str">
        <f t="shared" si="12"/>
        <v>październik</v>
      </c>
      <c r="E134" s="39">
        <f t="shared" si="18"/>
        <v>29.833333333333194</v>
      </c>
      <c r="F134" s="43">
        <f t="shared" si="13"/>
        <v>48488</v>
      </c>
      <c r="G134" s="40">
        <f t="shared" si="14"/>
        <v>48518</v>
      </c>
      <c r="H134" s="42">
        <f>IF(F134&lt;=$G$10,$G$3,"")</f>
        <v>0.03</v>
      </c>
      <c r="I134" s="41">
        <f>IF(B134&lt;&gt;"",$G$4,"")</f>
        <v>200</v>
      </c>
      <c r="J134" s="41">
        <f t="shared" si="15"/>
        <v>23600</v>
      </c>
      <c r="K134" s="41">
        <f>IF(B134&lt;&gt;"",J134*H134/12,"")</f>
        <v>59</v>
      </c>
      <c r="L134" s="41">
        <f>IF(B134&lt;&gt;"",M134-J134,"")</f>
        <v>3510.5</v>
      </c>
      <c r="M134" s="41">
        <f>IF(B134&lt;&gt;"",M133+I134+K134,"")</f>
        <v>27110.5</v>
      </c>
      <c r="N134" s="41">
        <f>IF(G134&lt;&gt;"",IF(E134&gt;=$G$7,$G$5,0),"")</f>
        <v>0</v>
      </c>
      <c r="O134" s="41">
        <f t="shared" si="16"/>
        <v>0</v>
      </c>
      <c r="P134" s="41">
        <f>IF(G134&lt;&gt;"",R133*H134/12,"")</f>
        <v>0</v>
      </c>
      <c r="Q134" s="41">
        <f>IF(G134&lt;&gt;"",R134-O134,"")</f>
        <v>0</v>
      </c>
      <c r="R134" s="41">
        <f>IF(G134&lt;&gt;"",R133+N134+P134,"")</f>
        <v>0</v>
      </c>
      <c r="T134" s="40">
        <f t="shared" si="17"/>
        <v>48488</v>
      </c>
      <c r="U134" s="53">
        <f>J134</f>
        <v>23600</v>
      </c>
      <c r="V134" s="53">
        <f>M134</f>
        <v>27110.5</v>
      </c>
      <c r="W134" s="53">
        <f>O134</f>
        <v>0</v>
      </c>
      <c r="X134" s="53">
        <f>R134</f>
        <v>0</v>
      </c>
    </row>
    <row r="135" spans="1:24" x14ac:dyDescent="0.35">
      <c r="A135" s="37">
        <f t="shared" si="10"/>
        <v>119</v>
      </c>
      <c r="B135" s="37" t="str">
        <f>IF(F135&lt;=$G$10,VLOOKUP('[1]KALKULATOR 2023 PPK'!A150,[1]Robocze!$B$23:$C$102,2),"")</f>
        <v>10 rok</v>
      </c>
      <c r="C135" s="37">
        <f t="shared" si="11"/>
        <v>2032</v>
      </c>
      <c r="D135" s="38" t="str">
        <f t="shared" si="12"/>
        <v>listopad</v>
      </c>
      <c r="E135" s="39">
        <f t="shared" si="18"/>
        <v>29.916666666666526</v>
      </c>
      <c r="F135" s="43">
        <f t="shared" si="13"/>
        <v>48519</v>
      </c>
      <c r="G135" s="40">
        <f t="shared" si="14"/>
        <v>48548</v>
      </c>
      <c r="H135" s="42">
        <f>IF(F135&lt;=$G$10,$G$3,"")</f>
        <v>0.03</v>
      </c>
      <c r="I135" s="41">
        <f>IF(B135&lt;&gt;"",$G$4,"")</f>
        <v>200</v>
      </c>
      <c r="J135" s="41">
        <f t="shared" si="15"/>
        <v>23800</v>
      </c>
      <c r="K135" s="41">
        <f>IF(B135&lt;&gt;"",J135*H135/12,"")</f>
        <v>59.5</v>
      </c>
      <c r="L135" s="41">
        <f>IF(B135&lt;&gt;"",M135-J135,"")</f>
        <v>3570</v>
      </c>
      <c r="M135" s="41">
        <f>IF(B135&lt;&gt;"",M134+I135+K135,"")</f>
        <v>27370</v>
      </c>
      <c r="N135" s="41">
        <f>IF(G135&lt;&gt;"",IF(E135&gt;=$G$7,$G$5,0),"")</f>
        <v>0</v>
      </c>
      <c r="O135" s="41">
        <f t="shared" si="16"/>
        <v>0</v>
      </c>
      <c r="P135" s="41">
        <f>IF(G135&lt;&gt;"",R134*H135/12,"")</f>
        <v>0</v>
      </c>
      <c r="Q135" s="41">
        <f>IF(G135&lt;&gt;"",R135-O135,"")</f>
        <v>0</v>
      </c>
      <c r="R135" s="41">
        <f>IF(G135&lt;&gt;"",R134+N135+P135,"")</f>
        <v>0</v>
      </c>
      <c r="T135" s="40">
        <f t="shared" si="17"/>
        <v>48519</v>
      </c>
      <c r="U135" s="53">
        <f>J135</f>
        <v>23800</v>
      </c>
      <c r="V135" s="53">
        <f>M135</f>
        <v>27370</v>
      </c>
      <c r="W135" s="53">
        <f>O135</f>
        <v>0</v>
      </c>
      <c r="X135" s="53">
        <f>R135</f>
        <v>0</v>
      </c>
    </row>
    <row r="136" spans="1:24" s="56" customFormat="1" x14ac:dyDescent="0.35">
      <c r="A136" s="37">
        <f t="shared" si="10"/>
        <v>120</v>
      </c>
      <c r="B136" s="44" t="str">
        <f>IF(F136&lt;=$G$10,VLOOKUP('[1]KALKULATOR 2023 PPK'!A151,[1]Robocze!$B$23:$C$102,2),"")</f>
        <v>10 rok</v>
      </c>
      <c r="C136" s="44">
        <f t="shared" si="11"/>
        <v>2032</v>
      </c>
      <c r="D136" s="38" t="str">
        <f t="shared" si="12"/>
        <v>grudzień</v>
      </c>
      <c r="E136" s="45">
        <f t="shared" si="18"/>
        <v>29.999999999999858</v>
      </c>
      <c r="F136" s="46">
        <f t="shared" si="13"/>
        <v>48549</v>
      </c>
      <c r="G136" s="47">
        <f t="shared" si="14"/>
        <v>48579</v>
      </c>
      <c r="H136" s="42">
        <f>IF(F136&lt;=$G$10,$G$3,"")</f>
        <v>0.03</v>
      </c>
      <c r="I136" s="41">
        <f>IF(B136&lt;&gt;"",$G$4,"")</f>
        <v>200</v>
      </c>
      <c r="J136" s="48">
        <f t="shared" si="15"/>
        <v>24000</v>
      </c>
      <c r="K136" s="41">
        <f>IF(B136&lt;&gt;"",J136*H136/12,"")</f>
        <v>60</v>
      </c>
      <c r="L136" s="48">
        <f>IF(B136&lt;&gt;"",M136-J136,"")</f>
        <v>3630</v>
      </c>
      <c r="M136" s="41">
        <f>IF(B136&lt;&gt;"",M135+I136+K136,"")</f>
        <v>27630</v>
      </c>
      <c r="N136" s="41">
        <f>IF(G136&lt;&gt;"",IF(E136&gt;=$G$7,$G$5,0),"")</f>
        <v>0</v>
      </c>
      <c r="O136" s="48">
        <f t="shared" si="16"/>
        <v>0</v>
      </c>
      <c r="P136" s="41">
        <f>IF(G136&lt;&gt;"",R135*H136/12,"")</f>
        <v>0</v>
      </c>
      <c r="Q136" s="48">
        <f>IF(G136&lt;&gt;"",R136-O136,"")</f>
        <v>0</v>
      </c>
      <c r="R136" s="41">
        <f>IF(G136&lt;&gt;"",R135+N136+P136,"")</f>
        <v>0</v>
      </c>
      <c r="T136" s="40">
        <f t="shared" si="17"/>
        <v>48549</v>
      </c>
      <c r="U136" s="53">
        <f>J136</f>
        <v>24000</v>
      </c>
      <c r="V136" s="53">
        <f>M136</f>
        <v>27630</v>
      </c>
      <c r="W136" s="53">
        <f>O136</f>
        <v>0</v>
      </c>
      <c r="X136" s="53">
        <f>R136</f>
        <v>0</v>
      </c>
    </row>
    <row r="137" spans="1:24" x14ac:dyDescent="0.35">
      <c r="A137" s="37">
        <f t="shared" si="10"/>
        <v>121</v>
      </c>
      <c r="B137" s="37" t="str">
        <f>IF(F137&lt;=$G$10,VLOOKUP('[1]KALKULATOR 2023 PPK'!A152,[1]Robocze!$B$23:$C$102,2),"")</f>
        <v>11 rok</v>
      </c>
      <c r="C137" s="37">
        <f t="shared" si="11"/>
        <v>2033</v>
      </c>
      <c r="D137" s="38" t="str">
        <f t="shared" si="12"/>
        <v>styczeń</v>
      </c>
      <c r="E137" s="39">
        <f t="shared" si="18"/>
        <v>30.08333333333319</v>
      </c>
      <c r="F137" s="40">
        <f t="shared" si="13"/>
        <v>48580</v>
      </c>
      <c r="G137" s="40">
        <f t="shared" si="14"/>
        <v>48610</v>
      </c>
      <c r="H137" s="42">
        <f>IF(F137&lt;=$G$10,$G$3,"")</f>
        <v>0.03</v>
      </c>
      <c r="I137" s="41">
        <f>IF(B137&lt;&gt;"",$G$4,"")</f>
        <v>200</v>
      </c>
      <c r="J137" s="41">
        <f t="shared" si="15"/>
        <v>24200</v>
      </c>
      <c r="K137" s="41">
        <f>IF(B137&lt;&gt;"",J137*H137/12,"")</f>
        <v>60.5</v>
      </c>
      <c r="L137" s="41">
        <f>IF(B137&lt;&gt;"",M137-J137,"")</f>
        <v>3690.5</v>
      </c>
      <c r="M137" s="41">
        <f>IF(B137&lt;&gt;"",M136+I137+K137,"")</f>
        <v>27890.5</v>
      </c>
      <c r="N137" s="41">
        <f>IF(G137&lt;&gt;"",IF(E137&gt;=$G$7,$G$5,0),"")</f>
        <v>0</v>
      </c>
      <c r="O137" s="41">
        <f t="shared" si="16"/>
        <v>0</v>
      </c>
      <c r="P137" s="41">
        <f>IF(G137&lt;&gt;"",R136*H137/12,"")</f>
        <v>0</v>
      </c>
      <c r="Q137" s="41">
        <f>IF(G137&lt;&gt;"",R137-O137,"")</f>
        <v>0</v>
      </c>
      <c r="R137" s="41">
        <f>IF(G137&lt;&gt;"",R136+N137+P137,"")</f>
        <v>0</v>
      </c>
      <c r="T137" s="40">
        <f t="shared" si="17"/>
        <v>48580</v>
      </c>
      <c r="U137" s="53">
        <f>J137</f>
        <v>24200</v>
      </c>
      <c r="V137" s="53">
        <f>M137</f>
        <v>27890.5</v>
      </c>
      <c r="W137" s="53">
        <f>O137</f>
        <v>0</v>
      </c>
      <c r="X137" s="53">
        <f>R137</f>
        <v>0</v>
      </c>
    </row>
    <row r="138" spans="1:24" x14ac:dyDescent="0.35">
      <c r="A138" s="37">
        <f t="shared" si="10"/>
        <v>122</v>
      </c>
      <c r="B138" s="37" t="str">
        <f>IF(F138&lt;=$G$10,VLOOKUP('[1]KALKULATOR 2023 PPK'!A153,[1]Robocze!$B$23:$C$102,2),"")</f>
        <v>11 rok</v>
      </c>
      <c r="C138" s="37">
        <f t="shared" si="11"/>
        <v>2033</v>
      </c>
      <c r="D138" s="38" t="str">
        <f t="shared" si="12"/>
        <v>luty</v>
      </c>
      <c r="E138" s="39">
        <f t="shared" si="18"/>
        <v>30.166666666666522</v>
      </c>
      <c r="F138" s="43">
        <f t="shared" si="13"/>
        <v>48611</v>
      </c>
      <c r="G138" s="40">
        <f t="shared" si="14"/>
        <v>48638</v>
      </c>
      <c r="H138" s="42">
        <f>IF(F138&lt;=$G$10,$G$3,"")</f>
        <v>0.03</v>
      </c>
      <c r="I138" s="41">
        <f>IF(B138&lt;&gt;"",$G$4,"")</f>
        <v>200</v>
      </c>
      <c r="J138" s="41">
        <f t="shared" si="15"/>
        <v>24400</v>
      </c>
      <c r="K138" s="41">
        <f>IF(B138&lt;&gt;"",J138*H138/12,"")</f>
        <v>61</v>
      </c>
      <c r="L138" s="41">
        <f>IF(B138&lt;&gt;"",M138-J138,"")</f>
        <v>3751.5</v>
      </c>
      <c r="M138" s="41">
        <f>IF(B138&lt;&gt;"",M137+I138+K138,"")</f>
        <v>28151.5</v>
      </c>
      <c r="N138" s="41">
        <f>IF(G138&lt;&gt;"",IF(E138&gt;=$G$7,$G$5,0),"")</f>
        <v>0</v>
      </c>
      <c r="O138" s="41">
        <f t="shared" si="16"/>
        <v>0</v>
      </c>
      <c r="P138" s="41">
        <f>IF(G138&lt;&gt;"",R137*H138/12,"")</f>
        <v>0</v>
      </c>
      <c r="Q138" s="41">
        <f>IF(G138&lt;&gt;"",R138-O138,"")</f>
        <v>0</v>
      </c>
      <c r="R138" s="41">
        <f>IF(G138&lt;&gt;"",R137+N138+P138,"")</f>
        <v>0</v>
      </c>
      <c r="T138" s="40">
        <f t="shared" si="17"/>
        <v>48611</v>
      </c>
      <c r="U138" s="53">
        <f>J138</f>
        <v>24400</v>
      </c>
      <c r="V138" s="53">
        <f>M138</f>
        <v>28151.5</v>
      </c>
      <c r="W138" s="53">
        <f>O138</f>
        <v>0</v>
      </c>
      <c r="X138" s="53">
        <f>R138</f>
        <v>0</v>
      </c>
    </row>
    <row r="139" spans="1:24" x14ac:dyDescent="0.35">
      <c r="A139" s="37">
        <f t="shared" si="10"/>
        <v>123</v>
      </c>
      <c r="B139" s="37" t="str">
        <f>IF(F139&lt;=$G$10,VLOOKUP('[1]KALKULATOR 2023 PPK'!A154,[1]Robocze!$B$23:$C$102,2),"")</f>
        <v>11 rok</v>
      </c>
      <c r="C139" s="37">
        <f t="shared" si="11"/>
        <v>2033</v>
      </c>
      <c r="D139" s="38" t="str">
        <f t="shared" si="12"/>
        <v>marzec</v>
      </c>
      <c r="E139" s="39">
        <f t="shared" si="18"/>
        <v>30.249999999999854</v>
      </c>
      <c r="F139" s="43">
        <f t="shared" si="13"/>
        <v>48639</v>
      </c>
      <c r="G139" s="40">
        <f t="shared" si="14"/>
        <v>48669</v>
      </c>
      <c r="H139" s="42">
        <f>IF(F139&lt;=$G$10,$G$3,"")</f>
        <v>0.03</v>
      </c>
      <c r="I139" s="41">
        <f>IF(B139&lt;&gt;"",$G$4,"")</f>
        <v>200</v>
      </c>
      <c r="J139" s="41">
        <f t="shared" si="15"/>
        <v>24600</v>
      </c>
      <c r="K139" s="41">
        <f>IF(B139&lt;&gt;"",J139*H139/12,"")</f>
        <v>61.5</v>
      </c>
      <c r="L139" s="41">
        <f>IF(B139&lt;&gt;"",M139-J139,"")</f>
        <v>3813</v>
      </c>
      <c r="M139" s="41">
        <f>IF(B139&lt;&gt;"",M138+I139+K139,"")</f>
        <v>28413</v>
      </c>
      <c r="N139" s="41">
        <f>IF(G139&lt;&gt;"",IF(E139&gt;=$G$7,$G$5,0),"")</f>
        <v>0</v>
      </c>
      <c r="O139" s="41">
        <f t="shared" si="16"/>
        <v>0</v>
      </c>
      <c r="P139" s="41">
        <f>IF(G139&lt;&gt;"",R138*H139/12,"")</f>
        <v>0</v>
      </c>
      <c r="Q139" s="41">
        <f>IF(G139&lt;&gt;"",R139-O139,"")</f>
        <v>0</v>
      </c>
      <c r="R139" s="41">
        <f>IF(G139&lt;&gt;"",R138+N139+P139,"")</f>
        <v>0</v>
      </c>
      <c r="T139" s="40">
        <f t="shared" si="17"/>
        <v>48639</v>
      </c>
      <c r="U139" s="53">
        <f>J139</f>
        <v>24600</v>
      </c>
      <c r="V139" s="53">
        <f>M139</f>
        <v>28413</v>
      </c>
      <c r="W139" s="53">
        <f>O139</f>
        <v>0</v>
      </c>
      <c r="X139" s="53">
        <f>R139</f>
        <v>0</v>
      </c>
    </row>
    <row r="140" spans="1:24" x14ac:dyDescent="0.35">
      <c r="A140" s="37">
        <f t="shared" si="10"/>
        <v>124</v>
      </c>
      <c r="B140" s="37" t="str">
        <f>IF(F140&lt;=$G$10,VLOOKUP('[1]KALKULATOR 2023 PPK'!A155,[1]Robocze!$B$23:$C$102,2),"")</f>
        <v>11 rok</v>
      </c>
      <c r="C140" s="37">
        <f t="shared" si="11"/>
        <v>2033</v>
      </c>
      <c r="D140" s="38" t="str">
        <f t="shared" si="12"/>
        <v>kwiecień</v>
      </c>
      <c r="E140" s="39">
        <f t="shared" si="18"/>
        <v>30.333333333333186</v>
      </c>
      <c r="F140" s="43">
        <f t="shared" si="13"/>
        <v>48670</v>
      </c>
      <c r="G140" s="40">
        <f t="shared" si="14"/>
        <v>48699</v>
      </c>
      <c r="H140" s="42">
        <f>IF(F140&lt;=$G$10,$G$3,"")</f>
        <v>0.03</v>
      </c>
      <c r="I140" s="41">
        <f>IF(B140&lt;&gt;"",$G$4,"")</f>
        <v>200</v>
      </c>
      <c r="J140" s="41">
        <f t="shared" si="15"/>
        <v>24800</v>
      </c>
      <c r="K140" s="41">
        <f>IF(B140&lt;&gt;"",J140*H140/12,"")</f>
        <v>62</v>
      </c>
      <c r="L140" s="41">
        <f>IF(B140&lt;&gt;"",M140-J140,"")</f>
        <v>3875</v>
      </c>
      <c r="M140" s="41">
        <f>IF(B140&lt;&gt;"",M139+I140+K140,"")</f>
        <v>28675</v>
      </c>
      <c r="N140" s="41">
        <f>IF(G140&lt;&gt;"",IF(E140&gt;=$G$7,$G$5,0),"")</f>
        <v>0</v>
      </c>
      <c r="O140" s="41">
        <f t="shared" si="16"/>
        <v>0</v>
      </c>
      <c r="P140" s="41">
        <f>IF(G140&lt;&gt;"",R139*H140/12,"")</f>
        <v>0</v>
      </c>
      <c r="Q140" s="41">
        <f>IF(G140&lt;&gt;"",R140-O140,"")</f>
        <v>0</v>
      </c>
      <c r="R140" s="41">
        <f>IF(G140&lt;&gt;"",R139+N140+P140,"")</f>
        <v>0</v>
      </c>
      <c r="T140" s="40">
        <f t="shared" si="17"/>
        <v>48670</v>
      </c>
      <c r="U140" s="53">
        <f>J140</f>
        <v>24800</v>
      </c>
      <c r="V140" s="53">
        <f>M140</f>
        <v>28675</v>
      </c>
      <c r="W140" s="53">
        <f>O140</f>
        <v>0</v>
      </c>
      <c r="X140" s="53">
        <f>R140</f>
        <v>0</v>
      </c>
    </row>
    <row r="141" spans="1:24" x14ac:dyDescent="0.35">
      <c r="A141" s="37">
        <f t="shared" si="10"/>
        <v>125</v>
      </c>
      <c r="B141" s="37" t="str">
        <f>IF(F141&lt;=$G$10,VLOOKUP('[1]KALKULATOR 2023 PPK'!A156,[1]Robocze!$B$23:$C$102,2),"")</f>
        <v>11 rok</v>
      </c>
      <c r="C141" s="37">
        <f t="shared" si="11"/>
        <v>2033</v>
      </c>
      <c r="D141" s="38" t="str">
        <f t="shared" si="12"/>
        <v>maj</v>
      </c>
      <c r="E141" s="39">
        <f t="shared" si="18"/>
        <v>30.416666666666519</v>
      </c>
      <c r="F141" s="43">
        <f t="shared" si="13"/>
        <v>48700</v>
      </c>
      <c r="G141" s="40">
        <f t="shared" si="14"/>
        <v>48730</v>
      </c>
      <c r="H141" s="42">
        <f>IF(F141&lt;=$G$10,$G$3,"")</f>
        <v>0.03</v>
      </c>
      <c r="I141" s="41">
        <f>IF(B141&lt;&gt;"",$G$4,"")</f>
        <v>200</v>
      </c>
      <c r="J141" s="41">
        <f t="shared" si="15"/>
        <v>25000</v>
      </c>
      <c r="K141" s="41">
        <f>IF(B141&lt;&gt;"",J141*H141/12,"")</f>
        <v>62.5</v>
      </c>
      <c r="L141" s="41">
        <f>IF(B141&lt;&gt;"",M141-J141,"")</f>
        <v>3937.5</v>
      </c>
      <c r="M141" s="41">
        <f>IF(B141&lt;&gt;"",M140+I141+K141,"")</f>
        <v>28937.5</v>
      </c>
      <c r="N141" s="41">
        <f>IF(G141&lt;&gt;"",IF(E141&gt;=$G$7,$G$5,0),"")</f>
        <v>0</v>
      </c>
      <c r="O141" s="41">
        <f t="shared" si="16"/>
        <v>0</v>
      </c>
      <c r="P141" s="41">
        <f>IF(G141&lt;&gt;"",R140*H141/12,"")</f>
        <v>0</v>
      </c>
      <c r="Q141" s="41">
        <f>IF(G141&lt;&gt;"",R141-O141,"")</f>
        <v>0</v>
      </c>
      <c r="R141" s="41">
        <f>IF(G141&lt;&gt;"",R140+N141+P141,"")</f>
        <v>0</v>
      </c>
      <c r="T141" s="40">
        <f t="shared" si="17"/>
        <v>48700</v>
      </c>
      <c r="U141" s="53">
        <f>J141</f>
        <v>25000</v>
      </c>
      <c r="V141" s="53">
        <f>M141</f>
        <v>28937.5</v>
      </c>
      <c r="W141" s="53">
        <f>O141</f>
        <v>0</v>
      </c>
      <c r="X141" s="53">
        <f>R141</f>
        <v>0</v>
      </c>
    </row>
    <row r="142" spans="1:24" x14ac:dyDescent="0.35">
      <c r="A142" s="37">
        <f t="shared" si="10"/>
        <v>126</v>
      </c>
      <c r="B142" s="37" t="str">
        <f>IF(F142&lt;=$G$10,VLOOKUP('[1]KALKULATOR 2023 PPK'!A157,[1]Robocze!$B$23:$C$102,2),"")</f>
        <v>11 rok</v>
      </c>
      <c r="C142" s="37">
        <f t="shared" si="11"/>
        <v>2033</v>
      </c>
      <c r="D142" s="38" t="str">
        <f t="shared" si="12"/>
        <v>czerwiec</v>
      </c>
      <c r="E142" s="39">
        <f t="shared" si="18"/>
        <v>30.499999999999851</v>
      </c>
      <c r="F142" s="43">
        <f t="shared" si="13"/>
        <v>48731</v>
      </c>
      <c r="G142" s="40">
        <f t="shared" si="14"/>
        <v>48760</v>
      </c>
      <c r="H142" s="42">
        <f>IF(F142&lt;=$G$10,$G$3,"")</f>
        <v>0.03</v>
      </c>
      <c r="I142" s="41">
        <f>IF(B142&lt;&gt;"",$G$4,"")</f>
        <v>200</v>
      </c>
      <c r="J142" s="41">
        <f t="shared" si="15"/>
        <v>25200</v>
      </c>
      <c r="K142" s="41">
        <f>IF(B142&lt;&gt;"",J142*H142/12,"")</f>
        <v>63</v>
      </c>
      <c r="L142" s="41">
        <f>IF(B142&lt;&gt;"",M142-J142,"")</f>
        <v>4000.5</v>
      </c>
      <c r="M142" s="41">
        <f>IF(B142&lt;&gt;"",M141+I142+K142,"")</f>
        <v>29200.5</v>
      </c>
      <c r="N142" s="41">
        <f>IF(G142&lt;&gt;"",IF(E142&gt;=$G$7,$G$5,0),"")</f>
        <v>0</v>
      </c>
      <c r="O142" s="41">
        <f t="shared" si="16"/>
        <v>0</v>
      </c>
      <c r="P142" s="41">
        <f>IF(G142&lt;&gt;"",R141*H142/12,"")</f>
        <v>0</v>
      </c>
      <c r="Q142" s="41">
        <f>IF(G142&lt;&gt;"",R142-O142,"")</f>
        <v>0</v>
      </c>
      <c r="R142" s="41">
        <f>IF(G142&lt;&gt;"",R141+N142+P142,"")</f>
        <v>0</v>
      </c>
      <c r="T142" s="40">
        <f t="shared" si="17"/>
        <v>48731</v>
      </c>
      <c r="U142" s="53">
        <f>J142</f>
        <v>25200</v>
      </c>
      <c r="V142" s="53">
        <f>M142</f>
        <v>29200.5</v>
      </c>
      <c r="W142" s="53">
        <f>O142</f>
        <v>0</v>
      </c>
      <c r="X142" s="53">
        <f>R142</f>
        <v>0</v>
      </c>
    </row>
    <row r="143" spans="1:24" x14ac:dyDescent="0.35">
      <c r="A143" s="37">
        <f t="shared" si="10"/>
        <v>127</v>
      </c>
      <c r="B143" s="37" t="str">
        <f>IF(F143&lt;=$G$10,VLOOKUP('[1]KALKULATOR 2023 PPK'!A158,[1]Robocze!$B$23:$C$102,2),"")</f>
        <v>11 rok</v>
      </c>
      <c r="C143" s="37">
        <f t="shared" si="11"/>
        <v>2033</v>
      </c>
      <c r="D143" s="38" t="str">
        <f t="shared" si="12"/>
        <v>lipiec</v>
      </c>
      <c r="E143" s="39">
        <f t="shared" si="18"/>
        <v>30.583333333333183</v>
      </c>
      <c r="F143" s="43">
        <f t="shared" si="13"/>
        <v>48761</v>
      </c>
      <c r="G143" s="40">
        <f t="shared" si="14"/>
        <v>48791</v>
      </c>
      <c r="H143" s="42">
        <f>IF(F143&lt;=$G$10,$G$3,"")</f>
        <v>0.03</v>
      </c>
      <c r="I143" s="41">
        <f>IF(B143&lt;&gt;"",$G$4,"")</f>
        <v>200</v>
      </c>
      <c r="J143" s="41">
        <f t="shared" si="15"/>
        <v>25400</v>
      </c>
      <c r="K143" s="41">
        <f>IF(B143&lt;&gt;"",J143*H143/12,"")</f>
        <v>63.5</v>
      </c>
      <c r="L143" s="41">
        <f>IF(B143&lt;&gt;"",M143-J143,"")</f>
        <v>4064</v>
      </c>
      <c r="M143" s="41">
        <f>IF(B143&lt;&gt;"",M142+I143+K143,"")</f>
        <v>29464</v>
      </c>
      <c r="N143" s="41">
        <f>IF(G143&lt;&gt;"",IF(E143&gt;=$G$7,$G$5,0),"")</f>
        <v>0</v>
      </c>
      <c r="O143" s="41">
        <f t="shared" si="16"/>
        <v>0</v>
      </c>
      <c r="P143" s="41">
        <f>IF(G143&lt;&gt;"",R142*H143/12,"")</f>
        <v>0</v>
      </c>
      <c r="Q143" s="41">
        <f>IF(G143&lt;&gt;"",R143-O143,"")</f>
        <v>0</v>
      </c>
      <c r="R143" s="41">
        <f>IF(G143&lt;&gt;"",R142+N143+P143,"")</f>
        <v>0</v>
      </c>
      <c r="T143" s="40">
        <f t="shared" si="17"/>
        <v>48761</v>
      </c>
      <c r="U143" s="53">
        <f>J143</f>
        <v>25400</v>
      </c>
      <c r="V143" s="53">
        <f>M143</f>
        <v>29464</v>
      </c>
      <c r="W143" s="53">
        <f>O143</f>
        <v>0</v>
      </c>
      <c r="X143" s="53">
        <f>R143</f>
        <v>0</v>
      </c>
    </row>
    <row r="144" spans="1:24" x14ac:dyDescent="0.35">
      <c r="A144" s="37">
        <f t="shared" si="10"/>
        <v>128</v>
      </c>
      <c r="B144" s="37" t="str">
        <f>IF(F144&lt;=$G$10,VLOOKUP('[1]KALKULATOR 2023 PPK'!A159,[1]Robocze!$B$23:$C$102,2),"")</f>
        <v>11 rok</v>
      </c>
      <c r="C144" s="37">
        <f t="shared" si="11"/>
        <v>2033</v>
      </c>
      <c r="D144" s="38" t="str">
        <f t="shared" si="12"/>
        <v>sierpień</v>
      </c>
      <c r="E144" s="39">
        <f t="shared" si="18"/>
        <v>30.666666666666515</v>
      </c>
      <c r="F144" s="43">
        <f t="shared" si="13"/>
        <v>48792</v>
      </c>
      <c r="G144" s="40">
        <f t="shared" si="14"/>
        <v>48822</v>
      </c>
      <c r="H144" s="42">
        <f>IF(F144&lt;=$G$10,$G$3,"")</f>
        <v>0.03</v>
      </c>
      <c r="I144" s="41">
        <f>IF(B144&lt;&gt;"",$G$4,"")</f>
        <v>200</v>
      </c>
      <c r="J144" s="41">
        <f t="shared" si="15"/>
        <v>25600</v>
      </c>
      <c r="K144" s="41">
        <f>IF(B144&lt;&gt;"",J144*H144/12,"")</f>
        <v>64</v>
      </c>
      <c r="L144" s="41">
        <f>IF(B144&lt;&gt;"",M144-J144,"")</f>
        <v>4128</v>
      </c>
      <c r="M144" s="41">
        <f>IF(B144&lt;&gt;"",M143+I144+K144,"")</f>
        <v>29728</v>
      </c>
      <c r="N144" s="41">
        <f>IF(G144&lt;&gt;"",IF(E144&gt;=$G$7,$G$5,0),"")</f>
        <v>0</v>
      </c>
      <c r="O144" s="41">
        <f t="shared" si="16"/>
        <v>0</v>
      </c>
      <c r="P144" s="41">
        <f>IF(G144&lt;&gt;"",R143*H144/12,"")</f>
        <v>0</v>
      </c>
      <c r="Q144" s="41">
        <f>IF(G144&lt;&gt;"",R144-O144,"")</f>
        <v>0</v>
      </c>
      <c r="R144" s="41">
        <f>IF(G144&lt;&gt;"",R143+N144+P144,"")</f>
        <v>0</v>
      </c>
      <c r="T144" s="40">
        <f t="shared" si="17"/>
        <v>48792</v>
      </c>
      <c r="U144" s="53">
        <f>J144</f>
        <v>25600</v>
      </c>
      <c r="V144" s="53">
        <f>M144</f>
        <v>29728</v>
      </c>
      <c r="W144" s="53">
        <f>O144</f>
        <v>0</v>
      </c>
      <c r="X144" s="53">
        <f>R144</f>
        <v>0</v>
      </c>
    </row>
    <row r="145" spans="1:24" x14ac:dyDescent="0.35">
      <c r="A145" s="37">
        <f t="shared" si="10"/>
        <v>129</v>
      </c>
      <c r="B145" s="37" t="str">
        <f>IF(F145&lt;=$G$10,VLOOKUP('[1]KALKULATOR 2023 PPK'!A160,[1]Robocze!$B$23:$C$102,2),"")</f>
        <v>11 rok</v>
      </c>
      <c r="C145" s="37">
        <f t="shared" si="11"/>
        <v>2033</v>
      </c>
      <c r="D145" s="38" t="str">
        <f t="shared" si="12"/>
        <v>wrzesień</v>
      </c>
      <c r="E145" s="39">
        <f t="shared" si="18"/>
        <v>30.749999999999847</v>
      </c>
      <c r="F145" s="43">
        <f t="shared" si="13"/>
        <v>48823</v>
      </c>
      <c r="G145" s="40">
        <f t="shared" si="14"/>
        <v>48852</v>
      </c>
      <c r="H145" s="42">
        <f>IF(F145&lt;=$G$10,$G$3,"")</f>
        <v>0.03</v>
      </c>
      <c r="I145" s="41">
        <f>IF(B145&lt;&gt;"",$G$4,"")</f>
        <v>200</v>
      </c>
      <c r="J145" s="41">
        <f t="shared" si="15"/>
        <v>25800</v>
      </c>
      <c r="K145" s="41">
        <f>IF(B145&lt;&gt;"",J145*H145/12,"")</f>
        <v>64.5</v>
      </c>
      <c r="L145" s="41">
        <f>IF(B145&lt;&gt;"",M145-J145,"")</f>
        <v>4192.5</v>
      </c>
      <c r="M145" s="41">
        <f>IF(B145&lt;&gt;"",M144+I145+K145,"")</f>
        <v>29992.5</v>
      </c>
      <c r="N145" s="41">
        <f>IF(G145&lt;&gt;"",IF(E145&gt;=$G$7,$G$5,0),"")</f>
        <v>0</v>
      </c>
      <c r="O145" s="41">
        <f t="shared" si="16"/>
        <v>0</v>
      </c>
      <c r="P145" s="41">
        <f>IF(G145&lt;&gt;"",R144*H145/12,"")</f>
        <v>0</v>
      </c>
      <c r="Q145" s="41">
        <f>IF(G145&lt;&gt;"",R145-O145,"")</f>
        <v>0</v>
      </c>
      <c r="R145" s="41">
        <f>IF(G145&lt;&gt;"",R144+N145+P145,"")</f>
        <v>0</v>
      </c>
      <c r="T145" s="40">
        <f t="shared" si="17"/>
        <v>48823</v>
      </c>
      <c r="U145" s="53">
        <f>J145</f>
        <v>25800</v>
      </c>
      <c r="V145" s="53">
        <f>M145</f>
        <v>29992.5</v>
      </c>
      <c r="W145" s="53">
        <f>O145</f>
        <v>0</v>
      </c>
      <c r="X145" s="53">
        <f>R145</f>
        <v>0</v>
      </c>
    </row>
    <row r="146" spans="1:24" x14ac:dyDescent="0.35">
      <c r="A146" s="37">
        <f t="shared" ref="A146:A209" si="19">IFERROR(IF((A145+1)&lt;=($G$8-$G$6)*12,A145+1,""),"")</f>
        <v>130</v>
      </c>
      <c r="B146" s="37" t="str">
        <f>IF(F146&lt;=$G$10,VLOOKUP('[1]KALKULATOR 2023 PPK'!A161,[1]Robocze!$B$23:$C$102,2),"")</f>
        <v>11 rok</v>
      </c>
      <c r="C146" s="37">
        <f t="shared" ref="C146:C209" si="20">IF(B146="","",YEAR(F146))</f>
        <v>2033</v>
      </c>
      <c r="D146" s="38" t="str">
        <f t="shared" ref="D146:D209" si="21">IF(B146&lt;&gt;"",TEXT(F146,"mmmm"),"")</f>
        <v>październik</v>
      </c>
      <c r="E146" s="39">
        <f t="shared" si="18"/>
        <v>30.833333333333179</v>
      </c>
      <c r="F146" s="43">
        <f t="shared" ref="F146:F209" si="22">IF(OR(B145="",F145&gt;$G$10,A146=""),"",EDATE(F145,1))</f>
        <v>48853</v>
      </c>
      <c r="G146" s="40">
        <f t="shared" ref="G146:G209" si="23">IFERROR(EOMONTH(F146,0),"")</f>
        <v>48883</v>
      </c>
      <c r="H146" s="42">
        <f>IF(F146&lt;=$G$10,$G$3,"")</f>
        <v>0.03</v>
      </c>
      <c r="I146" s="41">
        <f>IF(B146&lt;&gt;"",$G$4,"")</f>
        <v>200</v>
      </c>
      <c r="J146" s="41">
        <f t="shared" ref="J146:J209" si="24">IFERROR(J145+I146,"")</f>
        <v>26000</v>
      </c>
      <c r="K146" s="41">
        <f>IF(B146&lt;&gt;"",J146*H146/12,"")</f>
        <v>65</v>
      </c>
      <c r="L146" s="41">
        <f>IF(B146&lt;&gt;"",M146-J146,"")</f>
        <v>4257.5</v>
      </c>
      <c r="M146" s="41">
        <f>IF(B146&lt;&gt;"",M145+I146+K146,"")</f>
        <v>30257.5</v>
      </c>
      <c r="N146" s="41">
        <f>IF(G146&lt;&gt;"",IF(E146&gt;=$G$7,$G$5,0),"")</f>
        <v>0</v>
      </c>
      <c r="O146" s="41">
        <f t="shared" ref="O146:O209" si="25">IFERROR(O145+N146,"")</f>
        <v>0</v>
      </c>
      <c r="P146" s="41">
        <f>IF(G146&lt;&gt;"",R145*H146/12,"")</f>
        <v>0</v>
      </c>
      <c r="Q146" s="41">
        <f>IF(G146&lt;&gt;"",R146-O146,"")</f>
        <v>0</v>
      </c>
      <c r="R146" s="41">
        <f>IF(G146&lt;&gt;"",R145+N146+P146,"")</f>
        <v>0</v>
      </c>
      <c r="T146" s="40">
        <f t="shared" ref="T146:T209" si="26">F146</f>
        <v>48853</v>
      </c>
      <c r="U146" s="53">
        <f>J146</f>
        <v>26000</v>
      </c>
      <c r="V146" s="53">
        <f>M146</f>
        <v>30257.5</v>
      </c>
      <c r="W146" s="53">
        <f>O146</f>
        <v>0</v>
      </c>
      <c r="X146" s="53">
        <f>R146</f>
        <v>0</v>
      </c>
    </row>
    <row r="147" spans="1:24" x14ac:dyDescent="0.35">
      <c r="A147" s="37">
        <f t="shared" si="19"/>
        <v>131</v>
      </c>
      <c r="B147" s="37" t="str">
        <f>IF(F147&lt;=$G$10,VLOOKUP('[1]KALKULATOR 2023 PPK'!A162,[1]Robocze!$B$23:$C$102,2),"")</f>
        <v>11 rok</v>
      </c>
      <c r="C147" s="37">
        <f t="shared" si="20"/>
        <v>2033</v>
      </c>
      <c r="D147" s="38" t="str">
        <f t="shared" si="21"/>
        <v>listopad</v>
      </c>
      <c r="E147" s="39">
        <f t="shared" ref="E147:E210" si="27">IF(B147="","",E146+1/12)</f>
        <v>30.916666666666512</v>
      </c>
      <c r="F147" s="43">
        <f t="shared" si="22"/>
        <v>48884</v>
      </c>
      <c r="G147" s="40">
        <f t="shared" si="23"/>
        <v>48913</v>
      </c>
      <c r="H147" s="42">
        <f>IF(F147&lt;=$G$10,$G$3,"")</f>
        <v>0.03</v>
      </c>
      <c r="I147" s="41">
        <f>IF(B147&lt;&gt;"",$G$4,"")</f>
        <v>200</v>
      </c>
      <c r="J147" s="41">
        <f t="shared" si="24"/>
        <v>26200</v>
      </c>
      <c r="K147" s="41">
        <f>IF(B147&lt;&gt;"",J147*H147/12,"")</f>
        <v>65.5</v>
      </c>
      <c r="L147" s="41">
        <f>IF(B147&lt;&gt;"",M147-J147,"")</f>
        <v>4323</v>
      </c>
      <c r="M147" s="41">
        <f>IF(B147&lt;&gt;"",M146+I147+K147,"")</f>
        <v>30523</v>
      </c>
      <c r="N147" s="41">
        <f>IF(G147&lt;&gt;"",IF(E147&gt;=$G$7,$G$5,0),"")</f>
        <v>0</v>
      </c>
      <c r="O147" s="41">
        <f t="shared" si="25"/>
        <v>0</v>
      </c>
      <c r="P147" s="41">
        <f>IF(G147&lt;&gt;"",R146*H147/12,"")</f>
        <v>0</v>
      </c>
      <c r="Q147" s="41">
        <f>IF(G147&lt;&gt;"",R147-O147,"")</f>
        <v>0</v>
      </c>
      <c r="R147" s="41">
        <f>IF(G147&lt;&gt;"",R146+N147+P147,"")</f>
        <v>0</v>
      </c>
      <c r="T147" s="40">
        <f t="shared" si="26"/>
        <v>48884</v>
      </c>
      <c r="U147" s="53">
        <f>J147</f>
        <v>26200</v>
      </c>
      <c r="V147" s="53">
        <f>M147</f>
        <v>30523</v>
      </c>
      <c r="W147" s="53">
        <f>O147</f>
        <v>0</v>
      </c>
      <c r="X147" s="53">
        <f>R147</f>
        <v>0</v>
      </c>
    </row>
    <row r="148" spans="1:24" s="56" customFormat="1" x14ac:dyDescent="0.35">
      <c r="A148" s="37">
        <f t="shared" si="19"/>
        <v>132</v>
      </c>
      <c r="B148" s="44" t="str">
        <f>IF(F148&lt;=$G$10,VLOOKUP('[1]KALKULATOR 2023 PPK'!A163,[1]Robocze!$B$23:$C$102,2),"")</f>
        <v>11 rok</v>
      </c>
      <c r="C148" s="44">
        <f t="shared" si="20"/>
        <v>2033</v>
      </c>
      <c r="D148" s="38" t="str">
        <f t="shared" si="21"/>
        <v>grudzień</v>
      </c>
      <c r="E148" s="45">
        <f t="shared" si="27"/>
        <v>30.999999999999844</v>
      </c>
      <c r="F148" s="46">
        <f t="shared" si="22"/>
        <v>48914</v>
      </c>
      <c r="G148" s="47">
        <f t="shared" si="23"/>
        <v>48944</v>
      </c>
      <c r="H148" s="42">
        <f>IF(F148&lt;=$G$10,$G$3,"")</f>
        <v>0.03</v>
      </c>
      <c r="I148" s="41">
        <f>IF(B148&lt;&gt;"",$G$4,"")</f>
        <v>200</v>
      </c>
      <c r="J148" s="48">
        <f t="shared" si="24"/>
        <v>26400</v>
      </c>
      <c r="K148" s="41">
        <f>IF(B148&lt;&gt;"",J148*H148/12,"")</f>
        <v>66</v>
      </c>
      <c r="L148" s="48">
        <f>IF(B148&lt;&gt;"",M148-J148,"")</f>
        <v>4389</v>
      </c>
      <c r="M148" s="41">
        <f>IF(B148&lt;&gt;"",M147+I148+K148,"")</f>
        <v>30789</v>
      </c>
      <c r="N148" s="41">
        <f>IF(G148&lt;&gt;"",IF(E148&gt;=$G$7,$G$5,0),"")</f>
        <v>0</v>
      </c>
      <c r="O148" s="48">
        <f t="shared" si="25"/>
        <v>0</v>
      </c>
      <c r="P148" s="41">
        <f>IF(G148&lt;&gt;"",R147*H148/12,"")</f>
        <v>0</v>
      </c>
      <c r="Q148" s="48">
        <f>IF(G148&lt;&gt;"",R148-O148,"")</f>
        <v>0</v>
      </c>
      <c r="R148" s="41">
        <f>IF(G148&lt;&gt;"",R147+N148+P148,"")</f>
        <v>0</v>
      </c>
      <c r="T148" s="40">
        <f t="shared" si="26"/>
        <v>48914</v>
      </c>
      <c r="U148" s="53">
        <f>J148</f>
        <v>26400</v>
      </c>
      <c r="V148" s="53">
        <f>M148</f>
        <v>30789</v>
      </c>
      <c r="W148" s="53">
        <f>O148</f>
        <v>0</v>
      </c>
      <c r="X148" s="53">
        <f>R148</f>
        <v>0</v>
      </c>
    </row>
    <row r="149" spans="1:24" x14ac:dyDescent="0.35">
      <c r="A149" s="37">
        <f t="shared" si="19"/>
        <v>133</v>
      </c>
      <c r="B149" s="37" t="str">
        <f>IF(F149&lt;=$G$10,VLOOKUP('[1]KALKULATOR 2023 PPK'!A164,[1]Robocze!$B$23:$C$102,2),"")</f>
        <v>12 rok</v>
      </c>
      <c r="C149" s="37">
        <f t="shared" si="20"/>
        <v>2034</v>
      </c>
      <c r="D149" s="38" t="str">
        <f t="shared" si="21"/>
        <v>styczeń</v>
      </c>
      <c r="E149" s="39">
        <f t="shared" si="27"/>
        <v>31.083333333333176</v>
      </c>
      <c r="F149" s="40">
        <f t="shared" si="22"/>
        <v>48945</v>
      </c>
      <c r="G149" s="40">
        <f t="shared" si="23"/>
        <v>48975</v>
      </c>
      <c r="H149" s="42">
        <f>IF(F149&lt;=$G$10,$G$3,"")</f>
        <v>0.03</v>
      </c>
      <c r="I149" s="41">
        <f>IF(B149&lt;&gt;"",$G$4,"")</f>
        <v>200</v>
      </c>
      <c r="J149" s="41">
        <f t="shared" si="24"/>
        <v>26600</v>
      </c>
      <c r="K149" s="41">
        <f>IF(B149&lt;&gt;"",J149*H149/12,"")</f>
        <v>66.5</v>
      </c>
      <c r="L149" s="41">
        <f>IF(B149&lt;&gt;"",M149-J149,"")</f>
        <v>4455.5</v>
      </c>
      <c r="M149" s="41">
        <f>IF(B149&lt;&gt;"",M148+I149+K149,"")</f>
        <v>31055.5</v>
      </c>
      <c r="N149" s="41">
        <f>IF(G149&lt;&gt;"",IF(E149&gt;=$G$7,$G$5,0),"")</f>
        <v>0</v>
      </c>
      <c r="O149" s="41">
        <f t="shared" si="25"/>
        <v>0</v>
      </c>
      <c r="P149" s="41">
        <f>IF(G149&lt;&gt;"",R148*H149/12,"")</f>
        <v>0</v>
      </c>
      <c r="Q149" s="41">
        <f>IF(G149&lt;&gt;"",R149-O149,"")</f>
        <v>0</v>
      </c>
      <c r="R149" s="41">
        <f>IF(G149&lt;&gt;"",R148+N149+P149,"")</f>
        <v>0</v>
      </c>
      <c r="T149" s="40">
        <f t="shared" si="26"/>
        <v>48945</v>
      </c>
      <c r="U149" s="53">
        <f>J149</f>
        <v>26600</v>
      </c>
      <c r="V149" s="53">
        <f>M149</f>
        <v>31055.5</v>
      </c>
      <c r="W149" s="53">
        <f>O149</f>
        <v>0</v>
      </c>
      <c r="X149" s="53">
        <f>R149</f>
        <v>0</v>
      </c>
    </row>
    <row r="150" spans="1:24" x14ac:dyDescent="0.35">
      <c r="A150" s="37">
        <f t="shared" si="19"/>
        <v>134</v>
      </c>
      <c r="B150" s="37" t="str">
        <f>IF(F150&lt;=$G$10,VLOOKUP('[1]KALKULATOR 2023 PPK'!A165,[1]Robocze!$B$23:$C$102,2),"")</f>
        <v>12 rok</v>
      </c>
      <c r="C150" s="37">
        <f t="shared" si="20"/>
        <v>2034</v>
      </c>
      <c r="D150" s="38" t="str">
        <f t="shared" si="21"/>
        <v>luty</v>
      </c>
      <c r="E150" s="39">
        <f t="shared" si="27"/>
        <v>31.166666666666508</v>
      </c>
      <c r="F150" s="43">
        <f t="shared" si="22"/>
        <v>48976</v>
      </c>
      <c r="G150" s="40">
        <f t="shared" si="23"/>
        <v>49003</v>
      </c>
      <c r="H150" s="42">
        <f>IF(F150&lt;=$G$10,$G$3,"")</f>
        <v>0.03</v>
      </c>
      <c r="I150" s="41">
        <f>IF(B150&lt;&gt;"",$G$4,"")</f>
        <v>200</v>
      </c>
      <c r="J150" s="41">
        <f t="shared" si="24"/>
        <v>26800</v>
      </c>
      <c r="K150" s="41">
        <f>IF(B150&lt;&gt;"",J150*H150/12,"")</f>
        <v>67</v>
      </c>
      <c r="L150" s="41">
        <f>IF(B150&lt;&gt;"",M150-J150,"")</f>
        <v>4522.5</v>
      </c>
      <c r="M150" s="41">
        <f>IF(B150&lt;&gt;"",M149+I150+K150,"")</f>
        <v>31322.5</v>
      </c>
      <c r="N150" s="41">
        <f>IF(G150&lt;&gt;"",IF(E150&gt;=$G$7,$G$5,0),"")</f>
        <v>0</v>
      </c>
      <c r="O150" s="41">
        <f t="shared" si="25"/>
        <v>0</v>
      </c>
      <c r="P150" s="41">
        <f>IF(G150&lt;&gt;"",R149*H150/12,"")</f>
        <v>0</v>
      </c>
      <c r="Q150" s="41">
        <f>IF(G150&lt;&gt;"",R150-O150,"")</f>
        <v>0</v>
      </c>
      <c r="R150" s="41">
        <f>IF(G150&lt;&gt;"",R149+N150+P150,"")</f>
        <v>0</v>
      </c>
      <c r="T150" s="40">
        <f t="shared" si="26"/>
        <v>48976</v>
      </c>
      <c r="U150" s="53">
        <f>J150</f>
        <v>26800</v>
      </c>
      <c r="V150" s="53">
        <f>M150</f>
        <v>31322.5</v>
      </c>
      <c r="W150" s="53">
        <f>O150</f>
        <v>0</v>
      </c>
      <c r="X150" s="53">
        <f>R150</f>
        <v>0</v>
      </c>
    </row>
    <row r="151" spans="1:24" x14ac:dyDescent="0.35">
      <c r="A151" s="37">
        <f t="shared" si="19"/>
        <v>135</v>
      </c>
      <c r="B151" s="37" t="str">
        <f>IF(F151&lt;=$G$10,VLOOKUP('[1]KALKULATOR 2023 PPK'!A166,[1]Robocze!$B$23:$C$102,2),"")</f>
        <v>12 rok</v>
      </c>
      <c r="C151" s="37">
        <f t="shared" si="20"/>
        <v>2034</v>
      </c>
      <c r="D151" s="38" t="str">
        <f t="shared" si="21"/>
        <v>marzec</v>
      </c>
      <c r="E151" s="39">
        <f t="shared" si="27"/>
        <v>31.24999999999984</v>
      </c>
      <c r="F151" s="43">
        <f t="shared" si="22"/>
        <v>49004</v>
      </c>
      <c r="G151" s="40">
        <f t="shared" si="23"/>
        <v>49034</v>
      </c>
      <c r="H151" s="42">
        <f>IF(F151&lt;=$G$10,$G$3,"")</f>
        <v>0.03</v>
      </c>
      <c r="I151" s="41">
        <f>IF(B151&lt;&gt;"",$G$4,"")</f>
        <v>200</v>
      </c>
      <c r="J151" s="41">
        <f t="shared" si="24"/>
        <v>27000</v>
      </c>
      <c r="K151" s="41">
        <f>IF(B151&lt;&gt;"",J151*H151/12,"")</f>
        <v>67.5</v>
      </c>
      <c r="L151" s="41">
        <f>IF(B151&lt;&gt;"",M151-J151,"")</f>
        <v>4590</v>
      </c>
      <c r="M151" s="41">
        <f>IF(B151&lt;&gt;"",M150+I151+K151,"")</f>
        <v>31590</v>
      </c>
      <c r="N151" s="41">
        <f>IF(G151&lt;&gt;"",IF(E151&gt;=$G$7,$G$5,0),"")</f>
        <v>0</v>
      </c>
      <c r="O151" s="41">
        <f t="shared" si="25"/>
        <v>0</v>
      </c>
      <c r="P151" s="41">
        <f>IF(G151&lt;&gt;"",R150*H151/12,"")</f>
        <v>0</v>
      </c>
      <c r="Q151" s="41">
        <f>IF(G151&lt;&gt;"",R151-O151,"")</f>
        <v>0</v>
      </c>
      <c r="R151" s="41">
        <f>IF(G151&lt;&gt;"",R150+N151+P151,"")</f>
        <v>0</v>
      </c>
      <c r="T151" s="40">
        <f t="shared" si="26"/>
        <v>49004</v>
      </c>
      <c r="U151" s="53">
        <f>J151</f>
        <v>27000</v>
      </c>
      <c r="V151" s="53">
        <f>M151</f>
        <v>31590</v>
      </c>
      <c r="W151" s="53">
        <f>O151</f>
        <v>0</v>
      </c>
      <c r="X151" s="53">
        <f>R151</f>
        <v>0</v>
      </c>
    </row>
    <row r="152" spans="1:24" x14ac:dyDescent="0.35">
      <c r="A152" s="37">
        <f t="shared" si="19"/>
        <v>136</v>
      </c>
      <c r="B152" s="37" t="str">
        <f>IF(F152&lt;=$G$10,VLOOKUP('[1]KALKULATOR 2023 PPK'!A167,[1]Robocze!$B$23:$C$102,2),"")</f>
        <v>12 rok</v>
      </c>
      <c r="C152" s="37">
        <f t="shared" si="20"/>
        <v>2034</v>
      </c>
      <c r="D152" s="38" t="str">
        <f t="shared" si="21"/>
        <v>kwiecień</v>
      </c>
      <c r="E152" s="39">
        <f t="shared" si="27"/>
        <v>31.333333333333172</v>
      </c>
      <c r="F152" s="43">
        <f t="shared" si="22"/>
        <v>49035</v>
      </c>
      <c r="G152" s="40">
        <f t="shared" si="23"/>
        <v>49064</v>
      </c>
      <c r="H152" s="42">
        <f>IF(F152&lt;=$G$10,$G$3,"")</f>
        <v>0.03</v>
      </c>
      <c r="I152" s="41">
        <f>IF(B152&lt;&gt;"",$G$4,"")</f>
        <v>200</v>
      </c>
      <c r="J152" s="41">
        <f t="shared" si="24"/>
        <v>27200</v>
      </c>
      <c r="K152" s="41">
        <f>IF(B152&lt;&gt;"",J152*H152/12,"")</f>
        <v>68</v>
      </c>
      <c r="L152" s="41">
        <f>IF(B152&lt;&gt;"",M152-J152,"")</f>
        <v>4658</v>
      </c>
      <c r="M152" s="41">
        <f>IF(B152&lt;&gt;"",M151+I152+K152,"")</f>
        <v>31858</v>
      </c>
      <c r="N152" s="41">
        <f>IF(G152&lt;&gt;"",IF(E152&gt;=$G$7,$G$5,0),"")</f>
        <v>0</v>
      </c>
      <c r="O152" s="41">
        <f t="shared" si="25"/>
        <v>0</v>
      </c>
      <c r="P152" s="41">
        <f>IF(G152&lt;&gt;"",R151*H152/12,"")</f>
        <v>0</v>
      </c>
      <c r="Q152" s="41">
        <f>IF(G152&lt;&gt;"",R152-O152,"")</f>
        <v>0</v>
      </c>
      <c r="R152" s="41">
        <f>IF(G152&lt;&gt;"",R151+N152+P152,"")</f>
        <v>0</v>
      </c>
      <c r="T152" s="40">
        <f t="shared" si="26"/>
        <v>49035</v>
      </c>
      <c r="U152" s="53">
        <f>J152</f>
        <v>27200</v>
      </c>
      <c r="V152" s="53">
        <f>M152</f>
        <v>31858</v>
      </c>
      <c r="W152" s="53">
        <f>O152</f>
        <v>0</v>
      </c>
      <c r="X152" s="53">
        <f>R152</f>
        <v>0</v>
      </c>
    </row>
    <row r="153" spans="1:24" x14ac:dyDescent="0.35">
      <c r="A153" s="37">
        <f t="shared" si="19"/>
        <v>137</v>
      </c>
      <c r="B153" s="37" t="str">
        <f>IF(F153&lt;=$G$10,VLOOKUP('[1]KALKULATOR 2023 PPK'!A168,[1]Robocze!$B$23:$C$102,2),"")</f>
        <v>12 rok</v>
      </c>
      <c r="C153" s="37">
        <f t="shared" si="20"/>
        <v>2034</v>
      </c>
      <c r="D153" s="38" t="str">
        <f t="shared" si="21"/>
        <v>maj</v>
      </c>
      <c r="E153" s="39">
        <f t="shared" si="27"/>
        <v>31.416666666666504</v>
      </c>
      <c r="F153" s="43">
        <f t="shared" si="22"/>
        <v>49065</v>
      </c>
      <c r="G153" s="40">
        <f t="shared" si="23"/>
        <v>49095</v>
      </c>
      <c r="H153" s="42">
        <f>IF(F153&lt;=$G$10,$G$3,"")</f>
        <v>0.03</v>
      </c>
      <c r="I153" s="41">
        <f>IF(B153&lt;&gt;"",$G$4,"")</f>
        <v>200</v>
      </c>
      <c r="J153" s="41">
        <f t="shared" si="24"/>
        <v>27400</v>
      </c>
      <c r="K153" s="41">
        <f>IF(B153&lt;&gt;"",J153*H153/12,"")</f>
        <v>68.5</v>
      </c>
      <c r="L153" s="41">
        <f>IF(B153&lt;&gt;"",M153-J153,"")</f>
        <v>4726.5</v>
      </c>
      <c r="M153" s="41">
        <f>IF(B153&lt;&gt;"",M152+I153+K153,"")</f>
        <v>32126.5</v>
      </c>
      <c r="N153" s="41">
        <f>IF(G153&lt;&gt;"",IF(E153&gt;=$G$7,$G$5,0),"")</f>
        <v>0</v>
      </c>
      <c r="O153" s="41">
        <f t="shared" si="25"/>
        <v>0</v>
      </c>
      <c r="P153" s="41">
        <f>IF(G153&lt;&gt;"",R152*H153/12,"")</f>
        <v>0</v>
      </c>
      <c r="Q153" s="41">
        <f>IF(G153&lt;&gt;"",R153-O153,"")</f>
        <v>0</v>
      </c>
      <c r="R153" s="41">
        <f>IF(G153&lt;&gt;"",R152+N153+P153,"")</f>
        <v>0</v>
      </c>
      <c r="T153" s="40">
        <f t="shared" si="26"/>
        <v>49065</v>
      </c>
      <c r="U153" s="53">
        <f>J153</f>
        <v>27400</v>
      </c>
      <c r="V153" s="53">
        <f>M153</f>
        <v>32126.5</v>
      </c>
      <c r="W153" s="53">
        <f>O153</f>
        <v>0</v>
      </c>
      <c r="X153" s="53">
        <f>R153</f>
        <v>0</v>
      </c>
    </row>
    <row r="154" spans="1:24" x14ac:dyDescent="0.35">
      <c r="A154" s="37">
        <f t="shared" si="19"/>
        <v>138</v>
      </c>
      <c r="B154" s="37" t="str">
        <f>IF(F154&lt;=$G$10,VLOOKUP('[1]KALKULATOR 2023 PPK'!A169,[1]Robocze!$B$23:$C$102,2),"")</f>
        <v>12 rok</v>
      </c>
      <c r="C154" s="37">
        <f t="shared" si="20"/>
        <v>2034</v>
      </c>
      <c r="D154" s="38" t="str">
        <f t="shared" si="21"/>
        <v>czerwiec</v>
      </c>
      <c r="E154" s="39">
        <f t="shared" si="27"/>
        <v>31.499999999999837</v>
      </c>
      <c r="F154" s="43">
        <f t="shared" si="22"/>
        <v>49096</v>
      </c>
      <c r="G154" s="40">
        <f t="shared" si="23"/>
        <v>49125</v>
      </c>
      <c r="H154" s="42">
        <f>IF(F154&lt;=$G$10,$G$3,"")</f>
        <v>0.03</v>
      </c>
      <c r="I154" s="41">
        <f>IF(B154&lt;&gt;"",$G$4,"")</f>
        <v>200</v>
      </c>
      <c r="J154" s="41">
        <f t="shared" si="24"/>
        <v>27600</v>
      </c>
      <c r="K154" s="41">
        <f>IF(B154&lt;&gt;"",J154*H154/12,"")</f>
        <v>69</v>
      </c>
      <c r="L154" s="41">
        <f>IF(B154&lt;&gt;"",M154-J154,"")</f>
        <v>4795.5</v>
      </c>
      <c r="M154" s="41">
        <f>IF(B154&lt;&gt;"",M153+I154+K154,"")</f>
        <v>32395.5</v>
      </c>
      <c r="N154" s="41">
        <f>IF(G154&lt;&gt;"",IF(E154&gt;=$G$7,$G$5,0),"")</f>
        <v>0</v>
      </c>
      <c r="O154" s="41">
        <f t="shared" si="25"/>
        <v>0</v>
      </c>
      <c r="P154" s="41">
        <f>IF(G154&lt;&gt;"",R153*H154/12,"")</f>
        <v>0</v>
      </c>
      <c r="Q154" s="41">
        <f>IF(G154&lt;&gt;"",R154-O154,"")</f>
        <v>0</v>
      </c>
      <c r="R154" s="41">
        <f>IF(G154&lt;&gt;"",R153+N154+P154,"")</f>
        <v>0</v>
      </c>
      <c r="T154" s="40">
        <f t="shared" si="26"/>
        <v>49096</v>
      </c>
      <c r="U154" s="53">
        <f>J154</f>
        <v>27600</v>
      </c>
      <c r="V154" s="53">
        <f>M154</f>
        <v>32395.5</v>
      </c>
      <c r="W154" s="53">
        <f>O154</f>
        <v>0</v>
      </c>
      <c r="X154" s="53">
        <f>R154</f>
        <v>0</v>
      </c>
    </row>
    <row r="155" spans="1:24" x14ac:dyDescent="0.35">
      <c r="A155" s="37">
        <f t="shared" si="19"/>
        <v>139</v>
      </c>
      <c r="B155" s="37" t="str">
        <f>IF(F155&lt;=$G$10,VLOOKUP('[1]KALKULATOR 2023 PPK'!A170,[1]Robocze!$B$23:$C$102,2),"")</f>
        <v>12 rok</v>
      </c>
      <c r="C155" s="37">
        <f t="shared" si="20"/>
        <v>2034</v>
      </c>
      <c r="D155" s="38" t="str">
        <f t="shared" si="21"/>
        <v>lipiec</v>
      </c>
      <c r="E155" s="39">
        <f t="shared" si="27"/>
        <v>31.583333333333169</v>
      </c>
      <c r="F155" s="43">
        <f t="shared" si="22"/>
        <v>49126</v>
      </c>
      <c r="G155" s="40">
        <f t="shared" si="23"/>
        <v>49156</v>
      </c>
      <c r="H155" s="42">
        <f>IF(F155&lt;=$G$10,$G$3,"")</f>
        <v>0.03</v>
      </c>
      <c r="I155" s="41">
        <f>IF(B155&lt;&gt;"",$G$4,"")</f>
        <v>200</v>
      </c>
      <c r="J155" s="41">
        <f t="shared" si="24"/>
        <v>27800</v>
      </c>
      <c r="K155" s="41">
        <f>IF(B155&lt;&gt;"",J155*H155/12,"")</f>
        <v>69.5</v>
      </c>
      <c r="L155" s="41">
        <f>IF(B155&lt;&gt;"",M155-J155,"")</f>
        <v>4865</v>
      </c>
      <c r="M155" s="41">
        <f>IF(B155&lt;&gt;"",M154+I155+K155,"")</f>
        <v>32665</v>
      </c>
      <c r="N155" s="41">
        <f>IF(G155&lt;&gt;"",IF(E155&gt;=$G$7,$G$5,0),"")</f>
        <v>0</v>
      </c>
      <c r="O155" s="41">
        <f t="shared" si="25"/>
        <v>0</v>
      </c>
      <c r="P155" s="41">
        <f>IF(G155&lt;&gt;"",R154*H155/12,"")</f>
        <v>0</v>
      </c>
      <c r="Q155" s="41">
        <f>IF(G155&lt;&gt;"",R155-O155,"")</f>
        <v>0</v>
      </c>
      <c r="R155" s="41">
        <f>IF(G155&lt;&gt;"",R154+N155+P155,"")</f>
        <v>0</v>
      </c>
      <c r="T155" s="40">
        <f t="shared" si="26"/>
        <v>49126</v>
      </c>
      <c r="U155" s="53">
        <f>J155</f>
        <v>27800</v>
      </c>
      <c r="V155" s="53">
        <f>M155</f>
        <v>32665</v>
      </c>
      <c r="W155" s="53">
        <f>O155</f>
        <v>0</v>
      </c>
      <c r="X155" s="53">
        <f>R155</f>
        <v>0</v>
      </c>
    </row>
    <row r="156" spans="1:24" x14ac:dyDescent="0.35">
      <c r="A156" s="37">
        <f t="shared" si="19"/>
        <v>140</v>
      </c>
      <c r="B156" s="37" t="str">
        <f>IF(F156&lt;=$G$10,VLOOKUP('[1]KALKULATOR 2023 PPK'!A171,[1]Robocze!$B$23:$C$102,2),"")</f>
        <v>12 rok</v>
      </c>
      <c r="C156" s="37">
        <f t="shared" si="20"/>
        <v>2034</v>
      </c>
      <c r="D156" s="38" t="str">
        <f t="shared" si="21"/>
        <v>sierpień</v>
      </c>
      <c r="E156" s="39">
        <f t="shared" si="27"/>
        <v>31.666666666666501</v>
      </c>
      <c r="F156" s="43">
        <f t="shared" si="22"/>
        <v>49157</v>
      </c>
      <c r="G156" s="40">
        <f t="shared" si="23"/>
        <v>49187</v>
      </c>
      <c r="H156" s="42">
        <f>IF(F156&lt;=$G$10,$G$3,"")</f>
        <v>0.03</v>
      </c>
      <c r="I156" s="41">
        <f>IF(B156&lt;&gt;"",$G$4,"")</f>
        <v>200</v>
      </c>
      <c r="J156" s="41">
        <f t="shared" si="24"/>
        <v>28000</v>
      </c>
      <c r="K156" s="41">
        <f>IF(B156&lt;&gt;"",J156*H156/12,"")</f>
        <v>70</v>
      </c>
      <c r="L156" s="41">
        <f>IF(B156&lt;&gt;"",M156-J156,"")</f>
        <v>4935</v>
      </c>
      <c r="M156" s="41">
        <f>IF(B156&lt;&gt;"",M155+I156+K156,"")</f>
        <v>32935</v>
      </c>
      <c r="N156" s="41">
        <f>IF(G156&lt;&gt;"",IF(E156&gt;=$G$7,$G$5,0),"")</f>
        <v>0</v>
      </c>
      <c r="O156" s="41">
        <f t="shared" si="25"/>
        <v>0</v>
      </c>
      <c r="P156" s="41">
        <f>IF(G156&lt;&gt;"",R155*H156/12,"")</f>
        <v>0</v>
      </c>
      <c r="Q156" s="41">
        <f>IF(G156&lt;&gt;"",R156-O156,"")</f>
        <v>0</v>
      </c>
      <c r="R156" s="41">
        <f>IF(G156&lt;&gt;"",R155+N156+P156,"")</f>
        <v>0</v>
      </c>
      <c r="T156" s="40">
        <f t="shared" si="26"/>
        <v>49157</v>
      </c>
      <c r="U156" s="53">
        <f>J156</f>
        <v>28000</v>
      </c>
      <c r="V156" s="53">
        <f>M156</f>
        <v>32935</v>
      </c>
      <c r="W156" s="53">
        <f>O156</f>
        <v>0</v>
      </c>
      <c r="X156" s="53">
        <f>R156</f>
        <v>0</v>
      </c>
    </row>
    <row r="157" spans="1:24" x14ac:dyDescent="0.35">
      <c r="A157" s="37">
        <f t="shared" si="19"/>
        <v>141</v>
      </c>
      <c r="B157" s="37" t="str">
        <f>IF(F157&lt;=$G$10,VLOOKUP('[1]KALKULATOR 2023 PPK'!A172,[1]Robocze!$B$23:$C$102,2),"")</f>
        <v>12 rok</v>
      </c>
      <c r="C157" s="37">
        <f t="shared" si="20"/>
        <v>2034</v>
      </c>
      <c r="D157" s="38" t="str">
        <f t="shared" si="21"/>
        <v>wrzesień</v>
      </c>
      <c r="E157" s="39">
        <f t="shared" si="27"/>
        <v>31.749999999999833</v>
      </c>
      <c r="F157" s="43">
        <f t="shared" si="22"/>
        <v>49188</v>
      </c>
      <c r="G157" s="40">
        <f t="shared" si="23"/>
        <v>49217</v>
      </c>
      <c r="H157" s="42">
        <f>IF(F157&lt;=$G$10,$G$3,"")</f>
        <v>0.03</v>
      </c>
      <c r="I157" s="41">
        <f>IF(B157&lt;&gt;"",$G$4,"")</f>
        <v>200</v>
      </c>
      <c r="J157" s="41">
        <f t="shared" si="24"/>
        <v>28200</v>
      </c>
      <c r="K157" s="41">
        <f>IF(B157&lt;&gt;"",J157*H157/12,"")</f>
        <v>70.5</v>
      </c>
      <c r="L157" s="41">
        <f>IF(B157&lt;&gt;"",M157-J157,"")</f>
        <v>5005.5</v>
      </c>
      <c r="M157" s="41">
        <f>IF(B157&lt;&gt;"",M156+I157+K157,"")</f>
        <v>33205.5</v>
      </c>
      <c r="N157" s="41">
        <f>IF(G157&lt;&gt;"",IF(E157&gt;=$G$7,$G$5,0),"")</f>
        <v>0</v>
      </c>
      <c r="O157" s="41">
        <f t="shared" si="25"/>
        <v>0</v>
      </c>
      <c r="P157" s="41">
        <f>IF(G157&lt;&gt;"",R156*H157/12,"")</f>
        <v>0</v>
      </c>
      <c r="Q157" s="41">
        <f>IF(G157&lt;&gt;"",R157-O157,"")</f>
        <v>0</v>
      </c>
      <c r="R157" s="41">
        <f>IF(G157&lt;&gt;"",R156+N157+P157,"")</f>
        <v>0</v>
      </c>
      <c r="T157" s="40">
        <f t="shared" si="26"/>
        <v>49188</v>
      </c>
      <c r="U157" s="53">
        <f>J157</f>
        <v>28200</v>
      </c>
      <c r="V157" s="53">
        <f>M157</f>
        <v>33205.5</v>
      </c>
      <c r="W157" s="53">
        <f>O157</f>
        <v>0</v>
      </c>
      <c r="X157" s="53">
        <f>R157</f>
        <v>0</v>
      </c>
    </row>
    <row r="158" spans="1:24" x14ac:dyDescent="0.35">
      <c r="A158" s="37">
        <f t="shared" si="19"/>
        <v>142</v>
      </c>
      <c r="B158" s="37" t="str">
        <f>IF(F158&lt;=$G$10,VLOOKUP('[1]KALKULATOR 2023 PPK'!A173,[1]Robocze!$B$23:$C$102,2),"")</f>
        <v>12 rok</v>
      </c>
      <c r="C158" s="37">
        <f t="shared" si="20"/>
        <v>2034</v>
      </c>
      <c r="D158" s="38" t="str">
        <f t="shared" si="21"/>
        <v>październik</v>
      </c>
      <c r="E158" s="39">
        <f t="shared" si="27"/>
        <v>31.833333333333165</v>
      </c>
      <c r="F158" s="43">
        <f t="shared" si="22"/>
        <v>49218</v>
      </c>
      <c r="G158" s="40">
        <f t="shared" si="23"/>
        <v>49248</v>
      </c>
      <c r="H158" s="42">
        <f>IF(F158&lt;=$G$10,$G$3,"")</f>
        <v>0.03</v>
      </c>
      <c r="I158" s="41">
        <f>IF(B158&lt;&gt;"",$G$4,"")</f>
        <v>200</v>
      </c>
      <c r="J158" s="41">
        <f t="shared" si="24"/>
        <v>28400</v>
      </c>
      <c r="K158" s="41">
        <f>IF(B158&lt;&gt;"",J158*H158/12,"")</f>
        <v>71</v>
      </c>
      <c r="L158" s="41">
        <f>IF(B158&lt;&gt;"",M158-J158,"")</f>
        <v>5076.5</v>
      </c>
      <c r="M158" s="41">
        <f>IF(B158&lt;&gt;"",M157+I158+K158,"")</f>
        <v>33476.5</v>
      </c>
      <c r="N158" s="41">
        <f>IF(G158&lt;&gt;"",IF(E158&gt;=$G$7,$G$5,0),"")</f>
        <v>0</v>
      </c>
      <c r="O158" s="41">
        <f t="shared" si="25"/>
        <v>0</v>
      </c>
      <c r="P158" s="41">
        <f>IF(G158&lt;&gt;"",R157*H158/12,"")</f>
        <v>0</v>
      </c>
      <c r="Q158" s="41">
        <f>IF(G158&lt;&gt;"",R158-O158,"")</f>
        <v>0</v>
      </c>
      <c r="R158" s="41">
        <f>IF(G158&lt;&gt;"",R157+N158+P158,"")</f>
        <v>0</v>
      </c>
      <c r="T158" s="40">
        <f t="shared" si="26"/>
        <v>49218</v>
      </c>
      <c r="U158" s="53">
        <f>J158</f>
        <v>28400</v>
      </c>
      <c r="V158" s="53">
        <f>M158</f>
        <v>33476.5</v>
      </c>
      <c r="W158" s="53">
        <f>O158</f>
        <v>0</v>
      </c>
      <c r="X158" s="53">
        <f>R158</f>
        <v>0</v>
      </c>
    </row>
    <row r="159" spans="1:24" x14ac:dyDescent="0.35">
      <c r="A159" s="37">
        <f t="shared" si="19"/>
        <v>143</v>
      </c>
      <c r="B159" s="37" t="str">
        <f>IF(F159&lt;=$G$10,VLOOKUP('[1]KALKULATOR 2023 PPK'!A174,[1]Robocze!$B$23:$C$102,2),"")</f>
        <v>12 rok</v>
      </c>
      <c r="C159" s="37">
        <f t="shared" si="20"/>
        <v>2034</v>
      </c>
      <c r="D159" s="38" t="str">
        <f t="shared" si="21"/>
        <v>listopad</v>
      </c>
      <c r="E159" s="39">
        <f t="shared" si="27"/>
        <v>31.916666666666497</v>
      </c>
      <c r="F159" s="43">
        <f t="shared" si="22"/>
        <v>49249</v>
      </c>
      <c r="G159" s="40">
        <f t="shared" si="23"/>
        <v>49278</v>
      </c>
      <c r="H159" s="42">
        <f>IF(F159&lt;=$G$10,$G$3,"")</f>
        <v>0.03</v>
      </c>
      <c r="I159" s="41">
        <f>IF(B159&lt;&gt;"",$G$4,"")</f>
        <v>200</v>
      </c>
      <c r="J159" s="41">
        <f t="shared" si="24"/>
        <v>28600</v>
      </c>
      <c r="K159" s="41">
        <f>IF(B159&lt;&gt;"",J159*H159/12,"")</f>
        <v>71.5</v>
      </c>
      <c r="L159" s="41">
        <f>IF(B159&lt;&gt;"",M159-J159,"")</f>
        <v>5148</v>
      </c>
      <c r="M159" s="41">
        <f>IF(B159&lt;&gt;"",M158+I159+K159,"")</f>
        <v>33748</v>
      </c>
      <c r="N159" s="41">
        <f>IF(G159&lt;&gt;"",IF(E159&gt;=$G$7,$G$5,0),"")</f>
        <v>0</v>
      </c>
      <c r="O159" s="41">
        <f t="shared" si="25"/>
        <v>0</v>
      </c>
      <c r="P159" s="41">
        <f>IF(G159&lt;&gt;"",R158*H159/12,"")</f>
        <v>0</v>
      </c>
      <c r="Q159" s="41">
        <f>IF(G159&lt;&gt;"",R159-O159,"")</f>
        <v>0</v>
      </c>
      <c r="R159" s="41">
        <f>IF(G159&lt;&gt;"",R158+N159+P159,"")</f>
        <v>0</v>
      </c>
      <c r="T159" s="40">
        <f t="shared" si="26"/>
        <v>49249</v>
      </c>
      <c r="U159" s="53">
        <f>J159</f>
        <v>28600</v>
      </c>
      <c r="V159" s="53">
        <f>M159</f>
        <v>33748</v>
      </c>
      <c r="W159" s="53">
        <f>O159</f>
        <v>0</v>
      </c>
      <c r="X159" s="53">
        <f>R159</f>
        <v>0</v>
      </c>
    </row>
    <row r="160" spans="1:24" s="56" customFormat="1" x14ac:dyDescent="0.35">
      <c r="A160" s="37">
        <f t="shared" si="19"/>
        <v>144</v>
      </c>
      <c r="B160" s="44" t="str">
        <f>IF(F160&lt;=$G$10,VLOOKUP('[1]KALKULATOR 2023 PPK'!A175,[1]Robocze!$B$23:$C$102,2),"")</f>
        <v>12 rok</v>
      </c>
      <c r="C160" s="44">
        <f t="shared" si="20"/>
        <v>2034</v>
      </c>
      <c r="D160" s="38" t="str">
        <f t="shared" si="21"/>
        <v>grudzień</v>
      </c>
      <c r="E160" s="45">
        <f t="shared" si="27"/>
        <v>31.999999999999829</v>
      </c>
      <c r="F160" s="46">
        <f t="shared" si="22"/>
        <v>49279</v>
      </c>
      <c r="G160" s="47">
        <f t="shared" si="23"/>
        <v>49309</v>
      </c>
      <c r="H160" s="42">
        <f>IF(F160&lt;=$G$10,$G$3,"")</f>
        <v>0.03</v>
      </c>
      <c r="I160" s="41">
        <f>IF(B160&lt;&gt;"",$G$4,"")</f>
        <v>200</v>
      </c>
      <c r="J160" s="48">
        <f t="shared" si="24"/>
        <v>28800</v>
      </c>
      <c r="K160" s="41">
        <f>IF(B160&lt;&gt;"",J160*H160/12,"")</f>
        <v>72</v>
      </c>
      <c r="L160" s="48">
        <f>IF(B160&lt;&gt;"",M160-J160,"")</f>
        <v>5220</v>
      </c>
      <c r="M160" s="41">
        <f>IF(B160&lt;&gt;"",M159+I160+K160,"")</f>
        <v>34020</v>
      </c>
      <c r="N160" s="41">
        <f>IF(G160&lt;&gt;"",IF(E160&gt;=$G$7,$G$5,0),"")</f>
        <v>0</v>
      </c>
      <c r="O160" s="48">
        <f t="shared" si="25"/>
        <v>0</v>
      </c>
      <c r="P160" s="41">
        <f>IF(G160&lt;&gt;"",R159*H160/12,"")</f>
        <v>0</v>
      </c>
      <c r="Q160" s="48">
        <f>IF(G160&lt;&gt;"",R160-O160,"")</f>
        <v>0</v>
      </c>
      <c r="R160" s="41">
        <f>IF(G160&lt;&gt;"",R159+N160+P160,"")</f>
        <v>0</v>
      </c>
      <c r="T160" s="40">
        <f t="shared" si="26"/>
        <v>49279</v>
      </c>
      <c r="U160" s="53">
        <f>J160</f>
        <v>28800</v>
      </c>
      <c r="V160" s="53">
        <f>M160</f>
        <v>34020</v>
      </c>
      <c r="W160" s="53">
        <f>O160</f>
        <v>0</v>
      </c>
      <c r="X160" s="53">
        <f>R160</f>
        <v>0</v>
      </c>
    </row>
    <row r="161" spans="1:24" x14ac:dyDescent="0.35">
      <c r="A161" s="37">
        <f t="shared" si="19"/>
        <v>145</v>
      </c>
      <c r="B161" s="37" t="str">
        <f>IF(F161&lt;=$G$10,VLOOKUP('[1]KALKULATOR 2023 PPK'!A176,[1]Robocze!$B$23:$C$102,2),"")</f>
        <v>13 rok</v>
      </c>
      <c r="C161" s="37">
        <f t="shared" si="20"/>
        <v>2035</v>
      </c>
      <c r="D161" s="38" t="str">
        <f t="shared" si="21"/>
        <v>styczeń</v>
      </c>
      <c r="E161" s="39">
        <f t="shared" si="27"/>
        <v>32.083333333333165</v>
      </c>
      <c r="F161" s="40">
        <f t="shared" si="22"/>
        <v>49310</v>
      </c>
      <c r="G161" s="40">
        <f t="shared" si="23"/>
        <v>49340</v>
      </c>
      <c r="H161" s="42">
        <f>IF(F161&lt;=$G$10,$G$3,"")</f>
        <v>0.03</v>
      </c>
      <c r="I161" s="41">
        <f>IF(B161&lt;&gt;"",$G$4,"")</f>
        <v>200</v>
      </c>
      <c r="J161" s="41">
        <f t="shared" si="24"/>
        <v>29000</v>
      </c>
      <c r="K161" s="41">
        <f>IF(B161&lt;&gt;"",J161*H161/12,"")</f>
        <v>72.5</v>
      </c>
      <c r="L161" s="41">
        <f>IF(B161&lt;&gt;"",M161-J161,"")</f>
        <v>5292.5</v>
      </c>
      <c r="M161" s="41">
        <f>IF(B161&lt;&gt;"",M160+I161+K161,"")</f>
        <v>34292.5</v>
      </c>
      <c r="N161" s="41">
        <f>IF(G161&lt;&gt;"",IF(E161&gt;=$G$7,$G$5,0),"")</f>
        <v>0</v>
      </c>
      <c r="O161" s="41">
        <f t="shared" si="25"/>
        <v>0</v>
      </c>
      <c r="P161" s="41">
        <f>IF(G161&lt;&gt;"",R160*H161/12,"")</f>
        <v>0</v>
      </c>
      <c r="Q161" s="41">
        <f>IF(G161&lt;&gt;"",R161-O161,"")</f>
        <v>0</v>
      </c>
      <c r="R161" s="41">
        <f>IF(G161&lt;&gt;"",R160+N161+P161,"")</f>
        <v>0</v>
      </c>
      <c r="T161" s="40">
        <f t="shared" si="26"/>
        <v>49310</v>
      </c>
      <c r="U161" s="53">
        <f>J161</f>
        <v>29000</v>
      </c>
      <c r="V161" s="53">
        <f>M161</f>
        <v>34292.5</v>
      </c>
      <c r="W161" s="53">
        <f>O161</f>
        <v>0</v>
      </c>
      <c r="X161" s="53">
        <f>R161</f>
        <v>0</v>
      </c>
    </row>
    <row r="162" spans="1:24" x14ac:dyDescent="0.35">
      <c r="A162" s="37">
        <f t="shared" si="19"/>
        <v>146</v>
      </c>
      <c r="B162" s="37" t="str">
        <f>IF(F162&lt;=$G$10,VLOOKUP('[1]KALKULATOR 2023 PPK'!A177,[1]Robocze!$B$23:$C$102,2),"")</f>
        <v>13 rok</v>
      </c>
      <c r="C162" s="37">
        <f t="shared" si="20"/>
        <v>2035</v>
      </c>
      <c r="D162" s="38" t="str">
        <f t="shared" si="21"/>
        <v>luty</v>
      </c>
      <c r="E162" s="39">
        <f t="shared" si="27"/>
        <v>32.166666666666501</v>
      </c>
      <c r="F162" s="43">
        <f t="shared" si="22"/>
        <v>49341</v>
      </c>
      <c r="G162" s="40">
        <f t="shared" si="23"/>
        <v>49368</v>
      </c>
      <c r="H162" s="42">
        <f>IF(F162&lt;=$G$10,$G$3,"")</f>
        <v>0.03</v>
      </c>
      <c r="I162" s="41">
        <f>IF(B162&lt;&gt;"",$G$4,"")</f>
        <v>200</v>
      </c>
      <c r="J162" s="41">
        <f t="shared" si="24"/>
        <v>29200</v>
      </c>
      <c r="K162" s="41">
        <f>IF(B162&lt;&gt;"",J162*H162/12,"")</f>
        <v>73</v>
      </c>
      <c r="L162" s="41">
        <f>IF(B162&lt;&gt;"",M162-J162,"")</f>
        <v>5365.5</v>
      </c>
      <c r="M162" s="41">
        <f>IF(B162&lt;&gt;"",M161+I162+K162,"")</f>
        <v>34565.5</v>
      </c>
      <c r="N162" s="41">
        <f>IF(G162&lt;&gt;"",IF(E162&gt;=$G$7,$G$5,0),"")</f>
        <v>0</v>
      </c>
      <c r="O162" s="41">
        <f t="shared" si="25"/>
        <v>0</v>
      </c>
      <c r="P162" s="41">
        <f>IF(G162&lt;&gt;"",R161*H162/12,"")</f>
        <v>0</v>
      </c>
      <c r="Q162" s="41">
        <f>IF(G162&lt;&gt;"",R162-O162,"")</f>
        <v>0</v>
      </c>
      <c r="R162" s="41">
        <f>IF(G162&lt;&gt;"",R161+N162+P162,"")</f>
        <v>0</v>
      </c>
      <c r="T162" s="40">
        <f t="shared" si="26"/>
        <v>49341</v>
      </c>
      <c r="U162" s="53">
        <f>J162</f>
        <v>29200</v>
      </c>
      <c r="V162" s="53">
        <f>M162</f>
        <v>34565.5</v>
      </c>
      <c r="W162" s="53">
        <f>O162</f>
        <v>0</v>
      </c>
      <c r="X162" s="53">
        <f>R162</f>
        <v>0</v>
      </c>
    </row>
    <row r="163" spans="1:24" x14ac:dyDescent="0.35">
      <c r="A163" s="37">
        <f t="shared" si="19"/>
        <v>147</v>
      </c>
      <c r="B163" s="37" t="str">
        <f>IF(F163&lt;=$G$10,VLOOKUP('[1]KALKULATOR 2023 PPK'!A178,[1]Robocze!$B$23:$C$102,2),"")</f>
        <v>13 rok</v>
      </c>
      <c r="C163" s="37">
        <f t="shared" si="20"/>
        <v>2035</v>
      </c>
      <c r="D163" s="38" t="str">
        <f t="shared" si="21"/>
        <v>marzec</v>
      </c>
      <c r="E163" s="39">
        <f t="shared" si="27"/>
        <v>32.249999999999837</v>
      </c>
      <c r="F163" s="43">
        <f t="shared" si="22"/>
        <v>49369</v>
      </c>
      <c r="G163" s="40">
        <f t="shared" si="23"/>
        <v>49399</v>
      </c>
      <c r="H163" s="42">
        <f>IF(F163&lt;=$G$10,$G$3,"")</f>
        <v>0.03</v>
      </c>
      <c r="I163" s="41">
        <f>IF(B163&lt;&gt;"",$G$4,"")</f>
        <v>200</v>
      </c>
      <c r="J163" s="41">
        <f t="shared" si="24"/>
        <v>29400</v>
      </c>
      <c r="K163" s="41">
        <f>IF(B163&lt;&gt;"",J163*H163/12,"")</f>
        <v>73.5</v>
      </c>
      <c r="L163" s="41">
        <f>IF(B163&lt;&gt;"",M163-J163,"")</f>
        <v>5439</v>
      </c>
      <c r="M163" s="41">
        <f>IF(B163&lt;&gt;"",M162+I163+K163,"")</f>
        <v>34839</v>
      </c>
      <c r="N163" s="41">
        <f>IF(G163&lt;&gt;"",IF(E163&gt;=$G$7,$G$5,0),"")</f>
        <v>0</v>
      </c>
      <c r="O163" s="41">
        <f t="shared" si="25"/>
        <v>0</v>
      </c>
      <c r="P163" s="41">
        <f>IF(G163&lt;&gt;"",R162*H163/12,"")</f>
        <v>0</v>
      </c>
      <c r="Q163" s="41">
        <f>IF(G163&lt;&gt;"",R163-O163,"")</f>
        <v>0</v>
      </c>
      <c r="R163" s="41">
        <f>IF(G163&lt;&gt;"",R162+N163+P163,"")</f>
        <v>0</v>
      </c>
      <c r="T163" s="40">
        <f t="shared" si="26"/>
        <v>49369</v>
      </c>
      <c r="U163" s="53">
        <f>J163</f>
        <v>29400</v>
      </c>
      <c r="V163" s="53">
        <f>M163</f>
        <v>34839</v>
      </c>
      <c r="W163" s="53">
        <f>O163</f>
        <v>0</v>
      </c>
      <c r="X163" s="53">
        <f>R163</f>
        <v>0</v>
      </c>
    </row>
    <row r="164" spans="1:24" x14ac:dyDescent="0.35">
      <c r="A164" s="37">
        <f t="shared" si="19"/>
        <v>148</v>
      </c>
      <c r="B164" s="37" t="str">
        <f>IF(F164&lt;=$G$10,VLOOKUP('[1]KALKULATOR 2023 PPK'!A179,[1]Robocze!$B$23:$C$102,2),"")</f>
        <v>13 rok</v>
      </c>
      <c r="C164" s="37">
        <f t="shared" si="20"/>
        <v>2035</v>
      </c>
      <c r="D164" s="38" t="str">
        <f t="shared" si="21"/>
        <v>kwiecień</v>
      </c>
      <c r="E164" s="39">
        <f t="shared" si="27"/>
        <v>32.333333333333172</v>
      </c>
      <c r="F164" s="43">
        <f t="shared" si="22"/>
        <v>49400</v>
      </c>
      <c r="G164" s="40">
        <f t="shared" si="23"/>
        <v>49429</v>
      </c>
      <c r="H164" s="42">
        <f>IF(F164&lt;=$G$10,$G$3,"")</f>
        <v>0.03</v>
      </c>
      <c r="I164" s="41">
        <f>IF(B164&lt;&gt;"",$G$4,"")</f>
        <v>200</v>
      </c>
      <c r="J164" s="41">
        <f t="shared" si="24"/>
        <v>29600</v>
      </c>
      <c r="K164" s="41">
        <f>IF(B164&lt;&gt;"",J164*H164/12,"")</f>
        <v>74</v>
      </c>
      <c r="L164" s="41">
        <f>IF(B164&lt;&gt;"",M164-J164,"")</f>
        <v>5513</v>
      </c>
      <c r="M164" s="41">
        <f>IF(B164&lt;&gt;"",M163+I164+K164,"")</f>
        <v>35113</v>
      </c>
      <c r="N164" s="41">
        <f>IF(G164&lt;&gt;"",IF(E164&gt;=$G$7,$G$5,0),"")</f>
        <v>0</v>
      </c>
      <c r="O164" s="41">
        <f t="shared" si="25"/>
        <v>0</v>
      </c>
      <c r="P164" s="41">
        <f>IF(G164&lt;&gt;"",R163*H164/12,"")</f>
        <v>0</v>
      </c>
      <c r="Q164" s="41">
        <f>IF(G164&lt;&gt;"",R164-O164,"")</f>
        <v>0</v>
      </c>
      <c r="R164" s="41">
        <f>IF(G164&lt;&gt;"",R163+N164+P164,"")</f>
        <v>0</v>
      </c>
      <c r="T164" s="40">
        <f t="shared" si="26"/>
        <v>49400</v>
      </c>
      <c r="U164" s="53">
        <f>J164</f>
        <v>29600</v>
      </c>
      <c r="V164" s="53">
        <f>M164</f>
        <v>35113</v>
      </c>
      <c r="W164" s="53">
        <f>O164</f>
        <v>0</v>
      </c>
      <c r="X164" s="53">
        <f>R164</f>
        <v>0</v>
      </c>
    </row>
    <row r="165" spans="1:24" x14ac:dyDescent="0.35">
      <c r="A165" s="37">
        <f t="shared" si="19"/>
        <v>149</v>
      </c>
      <c r="B165" s="37" t="str">
        <f>IF(F165&lt;=$G$10,VLOOKUP('[1]KALKULATOR 2023 PPK'!A180,[1]Robocze!$B$23:$C$102,2),"")</f>
        <v>13 rok</v>
      </c>
      <c r="C165" s="37">
        <f t="shared" si="20"/>
        <v>2035</v>
      </c>
      <c r="D165" s="38" t="str">
        <f t="shared" si="21"/>
        <v>maj</v>
      </c>
      <c r="E165" s="39">
        <f t="shared" si="27"/>
        <v>32.416666666666508</v>
      </c>
      <c r="F165" s="43">
        <f t="shared" si="22"/>
        <v>49430</v>
      </c>
      <c r="G165" s="40">
        <f t="shared" si="23"/>
        <v>49460</v>
      </c>
      <c r="H165" s="42">
        <f>IF(F165&lt;=$G$10,$G$3,"")</f>
        <v>0.03</v>
      </c>
      <c r="I165" s="41">
        <f>IF(B165&lt;&gt;"",$G$4,"")</f>
        <v>200</v>
      </c>
      <c r="J165" s="41">
        <f t="shared" si="24"/>
        <v>29800</v>
      </c>
      <c r="K165" s="41">
        <f>IF(B165&lt;&gt;"",J165*H165/12,"")</f>
        <v>74.5</v>
      </c>
      <c r="L165" s="41">
        <f>IF(B165&lt;&gt;"",M165-J165,"")</f>
        <v>5587.5</v>
      </c>
      <c r="M165" s="41">
        <f>IF(B165&lt;&gt;"",M164+I165+K165,"")</f>
        <v>35387.5</v>
      </c>
      <c r="N165" s="41">
        <f>IF(G165&lt;&gt;"",IF(E165&gt;=$G$7,$G$5,0),"")</f>
        <v>0</v>
      </c>
      <c r="O165" s="41">
        <f t="shared" si="25"/>
        <v>0</v>
      </c>
      <c r="P165" s="41">
        <f>IF(G165&lt;&gt;"",R164*H165/12,"")</f>
        <v>0</v>
      </c>
      <c r="Q165" s="41">
        <f>IF(G165&lt;&gt;"",R165-O165,"")</f>
        <v>0</v>
      </c>
      <c r="R165" s="41">
        <f>IF(G165&lt;&gt;"",R164+N165+P165,"")</f>
        <v>0</v>
      </c>
      <c r="T165" s="40">
        <f t="shared" si="26"/>
        <v>49430</v>
      </c>
      <c r="U165" s="53">
        <f>J165</f>
        <v>29800</v>
      </c>
      <c r="V165" s="53">
        <f>M165</f>
        <v>35387.5</v>
      </c>
      <c r="W165" s="53">
        <f>O165</f>
        <v>0</v>
      </c>
      <c r="X165" s="53">
        <f>R165</f>
        <v>0</v>
      </c>
    </row>
    <row r="166" spans="1:24" x14ac:dyDescent="0.35">
      <c r="A166" s="37">
        <f t="shared" si="19"/>
        <v>150</v>
      </c>
      <c r="B166" s="37" t="str">
        <f>IF(F166&lt;=$G$10,VLOOKUP('[1]KALKULATOR 2023 PPK'!A181,[1]Robocze!$B$23:$C$102,2),"")</f>
        <v>13 rok</v>
      </c>
      <c r="C166" s="37">
        <f t="shared" si="20"/>
        <v>2035</v>
      </c>
      <c r="D166" s="38" t="str">
        <f t="shared" si="21"/>
        <v>czerwiec</v>
      </c>
      <c r="E166" s="39">
        <f t="shared" si="27"/>
        <v>32.499999999999844</v>
      </c>
      <c r="F166" s="43">
        <f t="shared" si="22"/>
        <v>49461</v>
      </c>
      <c r="G166" s="40">
        <f t="shared" si="23"/>
        <v>49490</v>
      </c>
      <c r="H166" s="42">
        <f>IF(F166&lt;=$G$10,$G$3,"")</f>
        <v>0.03</v>
      </c>
      <c r="I166" s="41">
        <f>IF(B166&lt;&gt;"",$G$4,"")</f>
        <v>200</v>
      </c>
      <c r="J166" s="41">
        <f t="shared" si="24"/>
        <v>30000</v>
      </c>
      <c r="K166" s="41">
        <f>IF(B166&lt;&gt;"",J166*H166/12,"")</f>
        <v>75</v>
      </c>
      <c r="L166" s="41">
        <f>IF(B166&lt;&gt;"",M166-J166,"")</f>
        <v>5662.5</v>
      </c>
      <c r="M166" s="41">
        <f>IF(B166&lt;&gt;"",M165+I166+K166,"")</f>
        <v>35662.5</v>
      </c>
      <c r="N166" s="41">
        <f>IF(G166&lt;&gt;"",IF(E166&gt;=$G$7,$G$5,0),"")</f>
        <v>0</v>
      </c>
      <c r="O166" s="41">
        <f t="shared" si="25"/>
        <v>0</v>
      </c>
      <c r="P166" s="41">
        <f>IF(G166&lt;&gt;"",R165*H166/12,"")</f>
        <v>0</v>
      </c>
      <c r="Q166" s="41">
        <f>IF(G166&lt;&gt;"",R166-O166,"")</f>
        <v>0</v>
      </c>
      <c r="R166" s="41">
        <f>IF(G166&lt;&gt;"",R165+N166+P166,"")</f>
        <v>0</v>
      </c>
      <c r="T166" s="40">
        <f t="shared" si="26"/>
        <v>49461</v>
      </c>
      <c r="U166" s="53">
        <f>J166</f>
        <v>30000</v>
      </c>
      <c r="V166" s="53">
        <f>M166</f>
        <v>35662.5</v>
      </c>
      <c r="W166" s="53">
        <f>O166</f>
        <v>0</v>
      </c>
      <c r="X166" s="53">
        <f>R166</f>
        <v>0</v>
      </c>
    </row>
    <row r="167" spans="1:24" x14ac:dyDescent="0.35">
      <c r="A167" s="37">
        <f t="shared" si="19"/>
        <v>151</v>
      </c>
      <c r="B167" s="37" t="str">
        <f>IF(F167&lt;=$G$10,VLOOKUP('[1]KALKULATOR 2023 PPK'!A182,[1]Robocze!$B$23:$C$102,2),"")</f>
        <v>13 rok</v>
      </c>
      <c r="C167" s="37">
        <f t="shared" si="20"/>
        <v>2035</v>
      </c>
      <c r="D167" s="38" t="str">
        <f t="shared" si="21"/>
        <v>lipiec</v>
      </c>
      <c r="E167" s="39">
        <f t="shared" si="27"/>
        <v>32.583333333333179</v>
      </c>
      <c r="F167" s="43">
        <f t="shared" si="22"/>
        <v>49491</v>
      </c>
      <c r="G167" s="40">
        <f t="shared" si="23"/>
        <v>49521</v>
      </c>
      <c r="H167" s="42">
        <f>IF(F167&lt;=$G$10,$G$3,"")</f>
        <v>0.03</v>
      </c>
      <c r="I167" s="41">
        <f>IF(B167&lt;&gt;"",$G$4,"")</f>
        <v>200</v>
      </c>
      <c r="J167" s="41">
        <f t="shared" si="24"/>
        <v>30200</v>
      </c>
      <c r="K167" s="41">
        <f>IF(B167&lt;&gt;"",J167*H167/12,"")</f>
        <v>75.5</v>
      </c>
      <c r="L167" s="41">
        <f>IF(B167&lt;&gt;"",M167-J167,"")</f>
        <v>5738</v>
      </c>
      <c r="M167" s="41">
        <f>IF(B167&lt;&gt;"",M166+I167+K167,"")</f>
        <v>35938</v>
      </c>
      <c r="N167" s="41">
        <f>IF(G167&lt;&gt;"",IF(E167&gt;=$G$7,$G$5,0),"")</f>
        <v>0</v>
      </c>
      <c r="O167" s="41">
        <f t="shared" si="25"/>
        <v>0</v>
      </c>
      <c r="P167" s="41">
        <f>IF(G167&lt;&gt;"",R166*H167/12,"")</f>
        <v>0</v>
      </c>
      <c r="Q167" s="41">
        <f>IF(G167&lt;&gt;"",R167-O167,"")</f>
        <v>0</v>
      </c>
      <c r="R167" s="41">
        <f>IF(G167&lt;&gt;"",R166+N167+P167,"")</f>
        <v>0</v>
      </c>
      <c r="T167" s="40">
        <f t="shared" si="26"/>
        <v>49491</v>
      </c>
      <c r="U167" s="53">
        <f>J167</f>
        <v>30200</v>
      </c>
      <c r="V167" s="53">
        <f>M167</f>
        <v>35938</v>
      </c>
      <c r="W167" s="53">
        <f>O167</f>
        <v>0</v>
      </c>
      <c r="X167" s="53">
        <f>R167</f>
        <v>0</v>
      </c>
    </row>
    <row r="168" spans="1:24" x14ac:dyDescent="0.35">
      <c r="A168" s="37">
        <f t="shared" si="19"/>
        <v>152</v>
      </c>
      <c r="B168" s="37" t="str">
        <f>IF(F168&lt;=$G$10,VLOOKUP('[1]KALKULATOR 2023 PPK'!A183,[1]Robocze!$B$23:$C$102,2),"")</f>
        <v>13 rok</v>
      </c>
      <c r="C168" s="37">
        <f t="shared" si="20"/>
        <v>2035</v>
      </c>
      <c r="D168" s="38" t="str">
        <f t="shared" si="21"/>
        <v>sierpień</v>
      </c>
      <c r="E168" s="39">
        <f t="shared" si="27"/>
        <v>32.666666666666515</v>
      </c>
      <c r="F168" s="43">
        <f t="shared" si="22"/>
        <v>49522</v>
      </c>
      <c r="G168" s="40">
        <f t="shared" si="23"/>
        <v>49552</v>
      </c>
      <c r="H168" s="42">
        <f>IF(F168&lt;=$G$10,$G$3,"")</f>
        <v>0.03</v>
      </c>
      <c r="I168" s="41">
        <f>IF(B168&lt;&gt;"",$G$4,"")</f>
        <v>200</v>
      </c>
      <c r="J168" s="41">
        <f t="shared" si="24"/>
        <v>30400</v>
      </c>
      <c r="K168" s="41">
        <f>IF(B168&lt;&gt;"",J168*H168/12,"")</f>
        <v>76</v>
      </c>
      <c r="L168" s="41">
        <f>IF(B168&lt;&gt;"",M168-J168,"")</f>
        <v>5814</v>
      </c>
      <c r="M168" s="41">
        <f>IF(B168&lt;&gt;"",M167+I168+K168,"")</f>
        <v>36214</v>
      </c>
      <c r="N168" s="41">
        <f>IF(G168&lt;&gt;"",IF(E168&gt;=$G$7,$G$5,0),"")</f>
        <v>0</v>
      </c>
      <c r="O168" s="41">
        <f t="shared" si="25"/>
        <v>0</v>
      </c>
      <c r="P168" s="41">
        <f>IF(G168&lt;&gt;"",R167*H168/12,"")</f>
        <v>0</v>
      </c>
      <c r="Q168" s="41">
        <f>IF(G168&lt;&gt;"",R168-O168,"")</f>
        <v>0</v>
      </c>
      <c r="R168" s="41">
        <f>IF(G168&lt;&gt;"",R167+N168+P168,"")</f>
        <v>0</v>
      </c>
      <c r="T168" s="40">
        <f t="shared" si="26"/>
        <v>49522</v>
      </c>
      <c r="U168" s="53">
        <f>J168</f>
        <v>30400</v>
      </c>
      <c r="V168" s="53">
        <f>M168</f>
        <v>36214</v>
      </c>
      <c r="W168" s="53">
        <f>O168</f>
        <v>0</v>
      </c>
      <c r="X168" s="53">
        <f>R168</f>
        <v>0</v>
      </c>
    </row>
    <row r="169" spans="1:24" x14ac:dyDescent="0.35">
      <c r="A169" s="37">
        <f t="shared" si="19"/>
        <v>153</v>
      </c>
      <c r="B169" s="37" t="str">
        <f>IF(F169&lt;=$G$10,VLOOKUP('[1]KALKULATOR 2023 PPK'!A184,[1]Robocze!$B$23:$C$102,2),"")</f>
        <v>13 rok</v>
      </c>
      <c r="C169" s="37">
        <f t="shared" si="20"/>
        <v>2035</v>
      </c>
      <c r="D169" s="38" t="str">
        <f t="shared" si="21"/>
        <v>wrzesień</v>
      </c>
      <c r="E169" s="39">
        <f t="shared" si="27"/>
        <v>32.749999999999851</v>
      </c>
      <c r="F169" s="43">
        <f t="shared" si="22"/>
        <v>49553</v>
      </c>
      <c r="G169" s="40">
        <f t="shared" si="23"/>
        <v>49582</v>
      </c>
      <c r="H169" s="42">
        <f>IF(F169&lt;=$G$10,$G$3,"")</f>
        <v>0.03</v>
      </c>
      <c r="I169" s="41">
        <f>IF(B169&lt;&gt;"",$G$4,"")</f>
        <v>200</v>
      </c>
      <c r="J169" s="41">
        <f t="shared" si="24"/>
        <v>30600</v>
      </c>
      <c r="K169" s="41">
        <f>IF(B169&lt;&gt;"",J169*H169/12,"")</f>
        <v>76.5</v>
      </c>
      <c r="L169" s="41">
        <f>IF(B169&lt;&gt;"",M169-J169,"")</f>
        <v>5890.5</v>
      </c>
      <c r="M169" s="41">
        <f>IF(B169&lt;&gt;"",M168+I169+K169,"")</f>
        <v>36490.5</v>
      </c>
      <c r="N169" s="41">
        <f>IF(G169&lt;&gt;"",IF(E169&gt;=$G$7,$G$5,0),"")</f>
        <v>0</v>
      </c>
      <c r="O169" s="41">
        <f t="shared" si="25"/>
        <v>0</v>
      </c>
      <c r="P169" s="41">
        <f>IF(G169&lt;&gt;"",R168*H169/12,"")</f>
        <v>0</v>
      </c>
      <c r="Q169" s="41">
        <f>IF(G169&lt;&gt;"",R169-O169,"")</f>
        <v>0</v>
      </c>
      <c r="R169" s="41">
        <f>IF(G169&lt;&gt;"",R168+N169+P169,"")</f>
        <v>0</v>
      </c>
      <c r="T169" s="40">
        <f t="shared" si="26"/>
        <v>49553</v>
      </c>
      <c r="U169" s="53">
        <f>J169</f>
        <v>30600</v>
      </c>
      <c r="V169" s="53">
        <f>M169</f>
        <v>36490.5</v>
      </c>
      <c r="W169" s="53">
        <f>O169</f>
        <v>0</v>
      </c>
      <c r="X169" s="53">
        <f>R169</f>
        <v>0</v>
      </c>
    </row>
    <row r="170" spans="1:24" x14ac:dyDescent="0.35">
      <c r="A170" s="37">
        <f t="shared" si="19"/>
        <v>154</v>
      </c>
      <c r="B170" s="37" t="str">
        <f>IF(F170&lt;=$G$10,VLOOKUP('[1]KALKULATOR 2023 PPK'!A185,[1]Robocze!$B$23:$C$102,2),"")</f>
        <v>13 rok</v>
      </c>
      <c r="C170" s="37">
        <f t="shared" si="20"/>
        <v>2035</v>
      </c>
      <c r="D170" s="38" t="str">
        <f t="shared" si="21"/>
        <v>październik</v>
      </c>
      <c r="E170" s="39">
        <f t="shared" si="27"/>
        <v>32.833333333333186</v>
      </c>
      <c r="F170" s="43">
        <f t="shared" si="22"/>
        <v>49583</v>
      </c>
      <c r="G170" s="40">
        <f t="shared" si="23"/>
        <v>49613</v>
      </c>
      <c r="H170" s="42">
        <f>IF(F170&lt;=$G$10,$G$3,"")</f>
        <v>0.03</v>
      </c>
      <c r="I170" s="41">
        <f>IF(B170&lt;&gt;"",$G$4,"")</f>
        <v>200</v>
      </c>
      <c r="J170" s="41">
        <f t="shared" si="24"/>
        <v>30800</v>
      </c>
      <c r="K170" s="41">
        <f>IF(B170&lt;&gt;"",J170*H170/12,"")</f>
        <v>77</v>
      </c>
      <c r="L170" s="41">
        <f>IF(B170&lt;&gt;"",M170-J170,"")</f>
        <v>5967.5</v>
      </c>
      <c r="M170" s="41">
        <f>IF(B170&lt;&gt;"",M169+I170+K170,"")</f>
        <v>36767.5</v>
      </c>
      <c r="N170" s="41">
        <f>IF(G170&lt;&gt;"",IF(E170&gt;=$G$7,$G$5,0),"")</f>
        <v>0</v>
      </c>
      <c r="O170" s="41">
        <f t="shared" si="25"/>
        <v>0</v>
      </c>
      <c r="P170" s="41">
        <f>IF(G170&lt;&gt;"",R169*H170/12,"")</f>
        <v>0</v>
      </c>
      <c r="Q170" s="41">
        <f>IF(G170&lt;&gt;"",R170-O170,"")</f>
        <v>0</v>
      </c>
      <c r="R170" s="41">
        <f>IF(G170&lt;&gt;"",R169+N170+P170,"")</f>
        <v>0</v>
      </c>
      <c r="T170" s="40">
        <f t="shared" si="26"/>
        <v>49583</v>
      </c>
      <c r="U170" s="53">
        <f>J170</f>
        <v>30800</v>
      </c>
      <c r="V170" s="53">
        <f>M170</f>
        <v>36767.5</v>
      </c>
      <c r="W170" s="53">
        <f>O170</f>
        <v>0</v>
      </c>
      <c r="X170" s="53">
        <f>R170</f>
        <v>0</v>
      </c>
    </row>
    <row r="171" spans="1:24" x14ac:dyDescent="0.35">
      <c r="A171" s="37">
        <f t="shared" si="19"/>
        <v>155</v>
      </c>
      <c r="B171" s="37" t="str">
        <f>IF(F171&lt;=$G$10,VLOOKUP('[1]KALKULATOR 2023 PPK'!A186,[1]Robocze!$B$23:$C$102,2),"")</f>
        <v>13 rok</v>
      </c>
      <c r="C171" s="37">
        <f t="shared" si="20"/>
        <v>2035</v>
      </c>
      <c r="D171" s="38" t="str">
        <f t="shared" si="21"/>
        <v>listopad</v>
      </c>
      <c r="E171" s="39">
        <f t="shared" si="27"/>
        <v>32.916666666666522</v>
      </c>
      <c r="F171" s="43">
        <f t="shared" si="22"/>
        <v>49614</v>
      </c>
      <c r="G171" s="40">
        <f t="shared" si="23"/>
        <v>49643</v>
      </c>
      <c r="H171" s="42">
        <f>IF(F171&lt;=$G$10,$G$3,"")</f>
        <v>0.03</v>
      </c>
      <c r="I171" s="41">
        <f>IF(B171&lt;&gt;"",$G$4,"")</f>
        <v>200</v>
      </c>
      <c r="J171" s="41">
        <f t="shared" si="24"/>
        <v>31000</v>
      </c>
      <c r="K171" s="41">
        <f>IF(B171&lt;&gt;"",J171*H171/12,"")</f>
        <v>77.5</v>
      </c>
      <c r="L171" s="41">
        <f>IF(B171&lt;&gt;"",M171-J171,"")</f>
        <v>6045</v>
      </c>
      <c r="M171" s="41">
        <f>IF(B171&lt;&gt;"",M170+I171+K171,"")</f>
        <v>37045</v>
      </c>
      <c r="N171" s="41">
        <f>IF(G171&lt;&gt;"",IF(E171&gt;=$G$7,$G$5,0),"")</f>
        <v>0</v>
      </c>
      <c r="O171" s="41">
        <f t="shared" si="25"/>
        <v>0</v>
      </c>
      <c r="P171" s="41">
        <f>IF(G171&lt;&gt;"",R170*H171/12,"")</f>
        <v>0</v>
      </c>
      <c r="Q171" s="41">
        <f>IF(G171&lt;&gt;"",R171-O171,"")</f>
        <v>0</v>
      </c>
      <c r="R171" s="41">
        <f>IF(G171&lt;&gt;"",R170+N171+P171,"")</f>
        <v>0</v>
      </c>
      <c r="T171" s="40">
        <f t="shared" si="26"/>
        <v>49614</v>
      </c>
      <c r="U171" s="53">
        <f>J171</f>
        <v>31000</v>
      </c>
      <c r="V171" s="53">
        <f>M171</f>
        <v>37045</v>
      </c>
      <c r="W171" s="53">
        <f>O171</f>
        <v>0</v>
      </c>
      <c r="X171" s="53">
        <f>R171</f>
        <v>0</v>
      </c>
    </row>
    <row r="172" spans="1:24" s="56" customFormat="1" x14ac:dyDescent="0.35">
      <c r="A172" s="37">
        <f t="shared" si="19"/>
        <v>156</v>
      </c>
      <c r="B172" s="44" t="str">
        <f>IF(F172&lt;=$G$10,VLOOKUP('[1]KALKULATOR 2023 PPK'!A187,[1]Robocze!$B$23:$C$102,2),"")</f>
        <v>13 rok</v>
      </c>
      <c r="C172" s="44">
        <f t="shared" si="20"/>
        <v>2035</v>
      </c>
      <c r="D172" s="38" t="str">
        <f t="shared" si="21"/>
        <v>grudzień</v>
      </c>
      <c r="E172" s="45">
        <f t="shared" si="27"/>
        <v>32.999999999999858</v>
      </c>
      <c r="F172" s="46">
        <f t="shared" si="22"/>
        <v>49644</v>
      </c>
      <c r="G172" s="47">
        <f t="shared" si="23"/>
        <v>49674</v>
      </c>
      <c r="H172" s="42">
        <f>IF(F172&lt;=$G$10,$G$3,"")</f>
        <v>0.03</v>
      </c>
      <c r="I172" s="41">
        <f>IF(B172&lt;&gt;"",$G$4,"")</f>
        <v>200</v>
      </c>
      <c r="J172" s="48">
        <f t="shared" si="24"/>
        <v>31200</v>
      </c>
      <c r="K172" s="41">
        <f>IF(B172&lt;&gt;"",J172*H172/12,"")</f>
        <v>78</v>
      </c>
      <c r="L172" s="48">
        <f>IF(B172&lt;&gt;"",M172-J172,"")</f>
        <v>6123</v>
      </c>
      <c r="M172" s="41">
        <f>IF(B172&lt;&gt;"",M171+I172+K172,"")</f>
        <v>37323</v>
      </c>
      <c r="N172" s="41">
        <f>IF(G172&lt;&gt;"",IF(E172&gt;=$G$7,$G$5,0),"")</f>
        <v>0</v>
      </c>
      <c r="O172" s="48">
        <f t="shared" si="25"/>
        <v>0</v>
      </c>
      <c r="P172" s="41">
        <f>IF(G172&lt;&gt;"",R171*H172/12,"")</f>
        <v>0</v>
      </c>
      <c r="Q172" s="48">
        <f>IF(G172&lt;&gt;"",R172-O172,"")</f>
        <v>0</v>
      </c>
      <c r="R172" s="41">
        <f>IF(G172&lt;&gt;"",R171+N172+P172,"")</f>
        <v>0</v>
      </c>
      <c r="T172" s="40">
        <f t="shared" si="26"/>
        <v>49644</v>
      </c>
      <c r="U172" s="53">
        <f>J172</f>
        <v>31200</v>
      </c>
      <c r="V172" s="53">
        <f>M172</f>
        <v>37323</v>
      </c>
      <c r="W172" s="53">
        <f>O172</f>
        <v>0</v>
      </c>
      <c r="X172" s="53">
        <f>R172</f>
        <v>0</v>
      </c>
    </row>
    <row r="173" spans="1:24" x14ac:dyDescent="0.35">
      <c r="A173" s="37">
        <f t="shared" si="19"/>
        <v>157</v>
      </c>
      <c r="B173" s="37" t="str">
        <f>IF(F173&lt;=$G$10,VLOOKUP('[1]KALKULATOR 2023 PPK'!A188,[1]Robocze!$B$23:$C$102,2),"")</f>
        <v>14 rok</v>
      </c>
      <c r="C173" s="37">
        <f t="shared" si="20"/>
        <v>2036</v>
      </c>
      <c r="D173" s="38" t="str">
        <f t="shared" si="21"/>
        <v>styczeń</v>
      </c>
      <c r="E173" s="39">
        <f t="shared" si="27"/>
        <v>33.083333333333194</v>
      </c>
      <c r="F173" s="40">
        <f t="shared" si="22"/>
        <v>49675</v>
      </c>
      <c r="G173" s="40">
        <f t="shared" si="23"/>
        <v>49705</v>
      </c>
      <c r="H173" s="42">
        <f>IF(F173&lt;=$G$10,$G$3,"")</f>
        <v>0.03</v>
      </c>
      <c r="I173" s="41">
        <f>IF(B173&lt;&gt;"",$G$4,"")</f>
        <v>200</v>
      </c>
      <c r="J173" s="41">
        <f t="shared" si="24"/>
        <v>31400</v>
      </c>
      <c r="K173" s="41">
        <f>IF(B173&lt;&gt;"",J173*H173/12,"")</f>
        <v>78.5</v>
      </c>
      <c r="L173" s="41">
        <f>IF(B173&lt;&gt;"",M173-J173,"")</f>
        <v>6201.5</v>
      </c>
      <c r="M173" s="41">
        <f>IF(B173&lt;&gt;"",M172+I173+K173,"")</f>
        <v>37601.5</v>
      </c>
      <c r="N173" s="41">
        <f>IF(G173&lt;&gt;"",IF(E173&gt;=$G$7,$G$5,0),"")</f>
        <v>0</v>
      </c>
      <c r="O173" s="41">
        <f t="shared" si="25"/>
        <v>0</v>
      </c>
      <c r="P173" s="41">
        <f>IF(G173&lt;&gt;"",R172*H173/12,"")</f>
        <v>0</v>
      </c>
      <c r="Q173" s="41">
        <f>IF(G173&lt;&gt;"",R173-O173,"")</f>
        <v>0</v>
      </c>
      <c r="R173" s="41">
        <f>IF(G173&lt;&gt;"",R172+N173+P173,"")</f>
        <v>0</v>
      </c>
      <c r="T173" s="40">
        <f t="shared" si="26"/>
        <v>49675</v>
      </c>
      <c r="U173" s="53">
        <f>J173</f>
        <v>31400</v>
      </c>
      <c r="V173" s="53">
        <f>M173</f>
        <v>37601.5</v>
      </c>
      <c r="W173" s="53">
        <f>O173</f>
        <v>0</v>
      </c>
      <c r="X173" s="53">
        <f>R173</f>
        <v>0</v>
      </c>
    </row>
    <row r="174" spans="1:24" x14ac:dyDescent="0.35">
      <c r="A174" s="37">
        <f t="shared" si="19"/>
        <v>158</v>
      </c>
      <c r="B174" s="37" t="str">
        <f>IF(F174&lt;=$G$10,VLOOKUP('[1]KALKULATOR 2023 PPK'!A189,[1]Robocze!$B$23:$C$102,2),"")</f>
        <v>14 rok</v>
      </c>
      <c r="C174" s="37">
        <f t="shared" si="20"/>
        <v>2036</v>
      </c>
      <c r="D174" s="38" t="str">
        <f t="shared" si="21"/>
        <v>luty</v>
      </c>
      <c r="E174" s="39">
        <f t="shared" si="27"/>
        <v>33.166666666666529</v>
      </c>
      <c r="F174" s="43">
        <f t="shared" si="22"/>
        <v>49706</v>
      </c>
      <c r="G174" s="40">
        <f t="shared" si="23"/>
        <v>49734</v>
      </c>
      <c r="H174" s="42">
        <f>IF(F174&lt;=$G$10,$G$3,"")</f>
        <v>0.03</v>
      </c>
      <c r="I174" s="41">
        <f>IF(B174&lt;&gt;"",$G$4,"")</f>
        <v>200</v>
      </c>
      <c r="J174" s="41">
        <f t="shared" si="24"/>
        <v>31600</v>
      </c>
      <c r="K174" s="41">
        <f>IF(B174&lt;&gt;"",J174*H174/12,"")</f>
        <v>79</v>
      </c>
      <c r="L174" s="41">
        <f>IF(B174&lt;&gt;"",M174-J174,"")</f>
        <v>6280.5</v>
      </c>
      <c r="M174" s="41">
        <f>IF(B174&lt;&gt;"",M173+I174+K174,"")</f>
        <v>37880.5</v>
      </c>
      <c r="N174" s="41">
        <f>IF(G174&lt;&gt;"",IF(E174&gt;=$G$7,$G$5,0),"")</f>
        <v>0</v>
      </c>
      <c r="O174" s="41">
        <f t="shared" si="25"/>
        <v>0</v>
      </c>
      <c r="P174" s="41">
        <f>IF(G174&lt;&gt;"",R173*H174/12,"")</f>
        <v>0</v>
      </c>
      <c r="Q174" s="41">
        <f>IF(G174&lt;&gt;"",R174-O174,"")</f>
        <v>0</v>
      </c>
      <c r="R174" s="41">
        <f>IF(G174&lt;&gt;"",R173+N174+P174,"")</f>
        <v>0</v>
      </c>
      <c r="T174" s="40">
        <f t="shared" si="26"/>
        <v>49706</v>
      </c>
      <c r="U174" s="53">
        <f>J174</f>
        <v>31600</v>
      </c>
      <c r="V174" s="53">
        <f>M174</f>
        <v>37880.5</v>
      </c>
      <c r="W174" s="53">
        <f>O174</f>
        <v>0</v>
      </c>
      <c r="X174" s="53">
        <f>R174</f>
        <v>0</v>
      </c>
    </row>
    <row r="175" spans="1:24" x14ac:dyDescent="0.35">
      <c r="A175" s="37">
        <f t="shared" si="19"/>
        <v>159</v>
      </c>
      <c r="B175" s="37" t="str">
        <f>IF(F175&lt;=$G$10,VLOOKUP('[1]KALKULATOR 2023 PPK'!A190,[1]Robocze!$B$23:$C$102,2),"")</f>
        <v>14 rok</v>
      </c>
      <c r="C175" s="37">
        <f t="shared" si="20"/>
        <v>2036</v>
      </c>
      <c r="D175" s="38" t="str">
        <f t="shared" si="21"/>
        <v>marzec</v>
      </c>
      <c r="E175" s="39">
        <f t="shared" si="27"/>
        <v>33.249999999999865</v>
      </c>
      <c r="F175" s="43">
        <f t="shared" si="22"/>
        <v>49735</v>
      </c>
      <c r="G175" s="40">
        <f t="shared" si="23"/>
        <v>49765</v>
      </c>
      <c r="H175" s="42">
        <f>IF(F175&lt;=$G$10,$G$3,"")</f>
        <v>0.03</v>
      </c>
      <c r="I175" s="41">
        <f>IF(B175&lt;&gt;"",$G$4,"")</f>
        <v>200</v>
      </c>
      <c r="J175" s="41">
        <f t="shared" si="24"/>
        <v>31800</v>
      </c>
      <c r="K175" s="41">
        <f>IF(B175&lt;&gt;"",J175*H175/12,"")</f>
        <v>79.5</v>
      </c>
      <c r="L175" s="41">
        <f>IF(B175&lt;&gt;"",M175-J175,"")</f>
        <v>6360</v>
      </c>
      <c r="M175" s="41">
        <f>IF(B175&lt;&gt;"",M174+I175+K175,"")</f>
        <v>38160</v>
      </c>
      <c r="N175" s="41">
        <f>IF(G175&lt;&gt;"",IF(E175&gt;=$G$7,$G$5,0),"")</f>
        <v>0</v>
      </c>
      <c r="O175" s="41">
        <f t="shared" si="25"/>
        <v>0</v>
      </c>
      <c r="P175" s="41">
        <f>IF(G175&lt;&gt;"",R174*H175/12,"")</f>
        <v>0</v>
      </c>
      <c r="Q175" s="41">
        <f>IF(G175&lt;&gt;"",R175-O175,"")</f>
        <v>0</v>
      </c>
      <c r="R175" s="41">
        <f>IF(G175&lt;&gt;"",R174+N175+P175,"")</f>
        <v>0</v>
      </c>
      <c r="T175" s="40">
        <f t="shared" si="26"/>
        <v>49735</v>
      </c>
      <c r="U175" s="53">
        <f>J175</f>
        <v>31800</v>
      </c>
      <c r="V175" s="53">
        <f>M175</f>
        <v>38160</v>
      </c>
      <c r="W175" s="53">
        <f>O175</f>
        <v>0</v>
      </c>
      <c r="X175" s="53">
        <f>R175</f>
        <v>0</v>
      </c>
    </row>
    <row r="176" spans="1:24" x14ac:dyDescent="0.35">
      <c r="A176" s="37">
        <f t="shared" si="19"/>
        <v>160</v>
      </c>
      <c r="B176" s="37" t="str">
        <f>IF(F176&lt;=$G$10,VLOOKUP('[1]KALKULATOR 2023 PPK'!A191,[1]Robocze!$B$23:$C$102,2),"")</f>
        <v>14 rok</v>
      </c>
      <c r="C176" s="37">
        <f t="shared" si="20"/>
        <v>2036</v>
      </c>
      <c r="D176" s="38" t="str">
        <f t="shared" si="21"/>
        <v>kwiecień</v>
      </c>
      <c r="E176" s="39">
        <f t="shared" si="27"/>
        <v>33.333333333333201</v>
      </c>
      <c r="F176" s="43">
        <f t="shared" si="22"/>
        <v>49766</v>
      </c>
      <c r="G176" s="40">
        <f t="shared" si="23"/>
        <v>49795</v>
      </c>
      <c r="H176" s="42">
        <f>IF(F176&lt;=$G$10,$G$3,"")</f>
        <v>0.03</v>
      </c>
      <c r="I176" s="41">
        <f>IF(B176&lt;&gt;"",$G$4,"")</f>
        <v>200</v>
      </c>
      <c r="J176" s="41">
        <f t="shared" si="24"/>
        <v>32000</v>
      </c>
      <c r="K176" s="41">
        <f>IF(B176&lt;&gt;"",J176*H176/12,"")</f>
        <v>80</v>
      </c>
      <c r="L176" s="41">
        <f>IF(B176&lt;&gt;"",M176-J176,"")</f>
        <v>6440</v>
      </c>
      <c r="M176" s="41">
        <f>IF(B176&lt;&gt;"",M175+I176+K176,"")</f>
        <v>38440</v>
      </c>
      <c r="N176" s="41">
        <f>IF(G176&lt;&gt;"",IF(E176&gt;=$G$7,$G$5,0),"")</f>
        <v>0</v>
      </c>
      <c r="O176" s="41">
        <f t="shared" si="25"/>
        <v>0</v>
      </c>
      <c r="P176" s="41">
        <f>IF(G176&lt;&gt;"",R175*H176/12,"")</f>
        <v>0</v>
      </c>
      <c r="Q176" s="41">
        <f>IF(G176&lt;&gt;"",R176-O176,"")</f>
        <v>0</v>
      </c>
      <c r="R176" s="41">
        <f>IF(G176&lt;&gt;"",R175+N176+P176,"")</f>
        <v>0</v>
      </c>
      <c r="T176" s="40">
        <f t="shared" si="26"/>
        <v>49766</v>
      </c>
      <c r="U176" s="53">
        <f>J176</f>
        <v>32000</v>
      </c>
      <c r="V176" s="53">
        <f>M176</f>
        <v>38440</v>
      </c>
      <c r="W176" s="53">
        <f>O176</f>
        <v>0</v>
      </c>
      <c r="X176" s="53">
        <f>R176</f>
        <v>0</v>
      </c>
    </row>
    <row r="177" spans="1:24" x14ac:dyDescent="0.35">
      <c r="A177" s="37">
        <f t="shared" si="19"/>
        <v>161</v>
      </c>
      <c r="B177" s="37" t="str">
        <f>IF(F177&lt;=$G$10,VLOOKUP('[1]KALKULATOR 2023 PPK'!A192,[1]Robocze!$B$23:$C$102,2),"")</f>
        <v>14 rok</v>
      </c>
      <c r="C177" s="37">
        <f t="shared" si="20"/>
        <v>2036</v>
      </c>
      <c r="D177" s="38" t="str">
        <f t="shared" si="21"/>
        <v>maj</v>
      </c>
      <c r="E177" s="39">
        <f t="shared" si="27"/>
        <v>33.416666666666536</v>
      </c>
      <c r="F177" s="43">
        <f t="shared" si="22"/>
        <v>49796</v>
      </c>
      <c r="G177" s="40">
        <f t="shared" si="23"/>
        <v>49826</v>
      </c>
      <c r="H177" s="42">
        <f>IF(F177&lt;=$G$10,$G$3,"")</f>
        <v>0.03</v>
      </c>
      <c r="I177" s="41">
        <f>IF(B177&lt;&gt;"",$G$4,"")</f>
        <v>200</v>
      </c>
      <c r="J177" s="41">
        <f t="shared" si="24"/>
        <v>32200</v>
      </c>
      <c r="K177" s="41">
        <f>IF(B177&lt;&gt;"",J177*H177/12,"")</f>
        <v>80.5</v>
      </c>
      <c r="L177" s="41">
        <f>IF(B177&lt;&gt;"",M177-J177,"")</f>
        <v>6520.5</v>
      </c>
      <c r="M177" s="41">
        <f>IF(B177&lt;&gt;"",M176+I177+K177,"")</f>
        <v>38720.5</v>
      </c>
      <c r="N177" s="41">
        <f>IF(G177&lt;&gt;"",IF(E177&gt;=$G$7,$G$5,0),"")</f>
        <v>0</v>
      </c>
      <c r="O177" s="41">
        <f t="shared" si="25"/>
        <v>0</v>
      </c>
      <c r="P177" s="41">
        <f>IF(G177&lt;&gt;"",R176*H177/12,"")</f>
        <v>0</v>
      </c>
      <c r="Q177" s="41">
        <f>IF(G177&lt;&gt;"",R177-O177,"")</f>
        <v>0</v>
      </c>
      <c r="R177" s="41">
        <f>IF(G177&lt;&gt;"",R176+N177+P177,"")</f>
        <v>0</v>
      </c>
      <c r="T177" s="40">
        <f t="shared" si="26"/>
        <v>49796</v>
      </c>
      <c r="U177" s="53">
        <f>J177</f>
        <v>32200</v>
      </c>
      <c r="V177" s="53">
        <f>M177</f>
        <v>38720.5</v>
      </c>
      <c r="W177" s="53">
        <f>O177</f>
        <v>0</v>
      </c>
      <c r="X177" s="53">
        <f>R177</f>
        <v>0</v>
      </c>
    </row>
    <row r="178" spans="1:24" x14ac:dyDescent="0.35">
      <c r="A178" s="37">
        <f t="shared" si="19"/>
        <v>162</v>
      </c>
      <c r="B178" s="37" t="str">
        <f>IF(F178&lt;=$G$10,VLOOKUP('[1]KALKULATOR 2023 PPK'!A193,[1]Robocze!$B$23:$C$102,2),"")</f>
        <v>14 rok</v>
      </c>
      <c r="C178" s="37">
        <f t="shared" si="20"/>
        <v>2036</v>
      </c>
      <c r="D178" s="38" t="str">
        <f t="shared" si="21"/>
        <v>czerwiec</v>
      </c>
      <c r="E178" s="39">
        <f t="shared" si="27"/>
        <v>33.499999999999872</v>
      </c>
      <c r="F178" s="43">
        <f t="shared" si="22"/>
        <v>49827</v>
      </c>
      <c r="G178" s="40">
        <f t="shared" si="23"/>
        <v>49856</v>
      </c>
      <c r="H178" s="42">
        <f>IF(F178&lt;=$G$10,$G$3,"")</f>
        <v>0.03</v>
      </c>
      <c r="I178" s="41">
        <f>IF(B178&lt;&gt;"",$G$4,"")</f>
        <v>200</v>
      </c>
      <c r="J178" s="41">
        <f t="shared" si="24"/>
        <v>32400</v>
      </c>
      <c r="K178" s="41">
        <f>IF(B178&lt;&gt;"",J178*H178/12,"")</f>
        <v>81</v>
      </c>
      <c r="L178" s="41">
        <f>IF(B178&lt;&gt;"",M178-J178,"")</f>
        <v>6601.5</v>
      </c>
      <c r="M178" s="41">
        <f>IF(B178&lt;&gt;"",M177+I178+K178,"")</f>
        <v>39001.5</v>
      </c>
      <c r="N178" s="41">
        <f>IF(G178&lt;&gt;"",IF(E178&gt;=$G$7,$G$5,0),"")</f>
        <v>0</v>
      </c>
      <c r="O178" s="41">
        <f t="shared" si="25"/>
        <v>0</v>
      </c>
      <c r="P178" s="41">
        <f>IF(G178&lt;&gt;"",R177*H178/12,"")</f>
        <v>0</v>
      </c>
      <c r="Q178" s="41">
        <f>IF(G178&lt;&gt;"",R178-O178,"")</f>
        <v>0</v>
      </c>
      <c r="R178" s="41">
        <f>IF(G178&lt;&gt;"",R177+N178+P178,"")</f>
        <v>0</v>
      </c>
      <c r="T178" s="40">
        <f t="shared" si="26"/>
        <v>49827</v>
      </c>
      <c r="U178" s="53">
        <f>J178</f>
        <v>32400</v>
      </c>
      <c r="V178" s="53">
        <f>M178</f>
        <v>39001.5</v>
      </c>
      <c r="W178" s="53">
        <f>O178</f>
        <v>0</v>
      </c>
      <c r="X178" s="53">
        <f>R178</f>
        <v>0</v>
      </c>
    </row>
    <row r="179" spans="1:24" x14ac:dyDescent="0.35">
      <c r="A179" s="37">
        <f t="shared" si="19"/>
        <v>163</v>
      </c>
      <c r="B179" s="37" t="str">
        <f>IF(F179&lt;=$G$10,VLOOKUP('[1]KALKULATOR 2023 PPK'!A194,[1]Robocze!$B$23:$C$102,2),"")</f>
        <v>14 rok</v>
      </c>
      <c r="C179" s="37">
        <f t="shared" si="20"/>
        <v>2036</v>
      </c>
      <c r="D179" s="38" t="str">
        <f t="shared" si="21"/>
        <v>lipiec</v>
      </c>
      <c r="E179" s="39">
        <f t="shared" si="27"/>
        <v>33.583333333333208</v>
      </c>
      <c r="F179" s="43">
        <f t="shared" si="22"/>
        <v>49857</v>
      </c>
      <c r="G179" s="40">
        <f t="shared" si="23"/>
        <v>49887</v>
      </c>
      <c r="H179" s="42">
        <f>IF(F179&lt;=$G$10,$G$3,"")</f>
        <v>0.03</v>
      </c>
      <c r="I179" s="41">
        <f>IF(B179&lt;&gt;"",$G$4,"")</f>
        <v>200</v>
      </c>
      <c r="J179" s="41">
        <f t="shared" si="24"/>
        <v>32600</v>
      </c>
      <c r="K179" s="41">
        <f>IF(B179&lt;&gt;"",J179*H179/12,"")</f>
        <v>81.5</v>
      </c>
      <c r="L179" s="41">
        <f>IF(B179&lt;&gt;"",M179-J179,"")</f>
        <v>6683</v>
      </c>
      <c r="M179" s="41">
        <f>IF(B179&lt;&gt;"",M178+I179+K179,"")</f>
        <v>39283</v>
      </c>
      <c r="N179" s="41">
        <f>IF(G179&lt;&gt;"",IF(E179&gt;=$G$7,$G$5,0),"")</f>
        <v>0</v>
      </c>
      <c r="O179" s="41">
        <f t="shared" si="25"/>
        <v>0</v>
      </c>
      <c r="P179" s="41">
        <f>IF(G179&lt;&gt;"",R178*H179/12,"")</f>
        <v>0</v>
      </c>
      <c r="Q179" s="41">
        <f>IF(G179&lt;&gt;"",R179-O179,"")</f>
        <v>0</v>
      </c>
      <c r="R179" s="41">
        <f>IF(G179&lt;&gt;"",R178+N179+P179,"")</f>
        <v>0</v>
      </c>
      <c r="T179" s="40">
        <f t="shared" si="26"/>
        <v>49857</v>
      </c>
      <c r="U179" s="53">
        <f>J179</f>
        <v>32600</v>
      </c>
      <c r="V179" s="53">
        <f>M179</f>
        <v>39283</v>
      </c>
      <c r="W179" s="53">
        <f>O179</f>
        <v>0</v>
      </c>
      <c r="X179" s="53">
        <f>R179</f>
        <v>0</v>
      </c>
    </row>
    <row r="180" spans="1:24" x14ac:dyDescent="0.35">
      <c r="A180" s="37">
        <f t="shared" si="19"/>
        <v>164</v>
      </c>
      <c r="B180" s="37" t="str">
        <f>IF(F180&lt;=$G$10,VLOOKUP('[1]KALKULATOR 2023 PPK'!A195,[1]Robocze!$B$23:$C$102,2),"")</f>
        <v>14 rok</v>
      </c>
      <c r="C180" s="37">
        <f t="shared" si="20"/>
        <v>2036</v>
      </c>
      <c r="D180" s="38" t="str">
        <f t="shared" si="21"/>
        <v>sierpień</v>
      </c>
      <c r="E180" s="39">
        <f t="shared" si="27"/>
        <v>33.666666666666544</v>
      </c>
      <c r="F180" s="43">
        <f t="shared" si="22"/>
        <v>49888</v>
      </c>
      <c r="G180" s="40">
        <f t="shared" si="23"/>
        <v>49918</v>
      </c>
      <c r="H180" s="42">
        <f>IF(F180&lt;=$G$10,$G$3,"")</f>
        <v>0.03</v>
      </c>
      <c r="I180" s="41">
        <f>IF(B180&lt;&gt;"",$G$4,"")</f>
        <v>200</v>
      </c>
      <c r="J180" s="41">
        <f t="shared" si="24"/>
        <v>32800</v>
      </c>
      <c r="K180" s="41">
        <f>IF(B180&lt;&gt;"",J180*H180/12,"")</f>
        <v>82</v>
      </c>
      <c r="L180" s="41">
        <f>IF(B180&lt;&gt;"",M180-J180,"")</f>
        <v>6765</v>
      </c>
      <c r="M180" s="41">
        <f>IF(B180&lt;&gt;"",M179+I180+K180,"")</f>
        <v>39565</v>
      </c>
      <c r="N180" s="41">
        <f>IF(G180&lt;&gt;"",IF(E180&gt;=$G$7,$G$5,0),"")</f>
        <v>0</v>
      </c>
      <c r="O180" s="41">
        <f t="shared" si="25"/>
        <v>0</v>
      </c>
      <c r="P180" s="41">
        <f>IF(G180&lt;&gt;"",R179*H180/12,"")</f>
        <v>0</v>
      </c>
      <c r="Q180" s="41">
        <f>IF(G180&lt;&gt;"",R180-O180,"")</f>
        <v>0</v>
      </c>
      <c r="R180" s="41">
        <f>IF(G180&lt;&gt;"",R179+N180+P180,"")</f>
        <v>0</v>
      </c>
      <c r="T180" s="40">
        <f t="shared" si="26"/>
        <v>49888</v>
      </c>
      <c r="U180" s="53">
        <f>J180</f>
        <v>32800</v>
      </c>
      <c r="V180" s="53">
        <f>M180</f>
        <v>39565</v>
      </c>
      <c r="W180" s="53">
        <f>O180</f>
        <v>0</v>
      </c>
      <c r="X180" s="53">
        <f>R180</f>
        <v>0</v>
      </c>
    </row>
    <row r="181" spans="1:24" x14ac:dyDescent="0.35">
      <c r="A181" s="37">
        <f t="shared" si="19"/>
        <v>165</v>
      </c>
      <c r="B181" s="37" t="str">
        <f>IF(F181&lt;=$G$10,VLOOKUP('[1]KALKULATOR 2023 PPK'!A196,[1]Robocze!$B$23:$C$102,2),"")</f>
        <v>14 rok</v>
      </c>
      <c r="C181" s="37">
        <f t="shared" si="20"/>
        <v>2036</v>
      </c>
      <c r="D181" s="38" t="str">
        <f t="shared" si="21"/>
        <v>wrzesień</v>
      </c>
      <c r="E181" s="39">
        <f t="shared" si="27"/>
        <v>33.749999999999879</v>
      </c>
      <c r="F181" s="43">
        <f t="shared" si="22"/>
        <v>49919</v>
      </c>
      <c r="G181" s="40">
        <f t="shared" si="23"/>
        <v>49948</v>
      </c>
      <c r="H181" s="42">
        <f>IF(F181&lt;=$G$10,$G$3,"")</f>
        <v>0.03</v>
      </c>
      <c r="I181" s="41">
        <f>IF(B181&lt;&gt;"",$G$4,"")</f>
        <v>200</v>
      </c>
      <c r="J181" s="41">
        <f t="shared" si="24"/>
        <v>33000</v>
      </c>
      <c r="K181" s="41">
        <f>IF(B181&lt;&gt;"",J181*H181/12,"")</f>
        <v>82.5</v>
      </c>
      <c r="L181" s="41">
        <f>IF(B181&lt;&gt;"",M181-J181,"")</f>
        <v>6847.5</v>
      </c>
      <c r="M181" s="41">
        <f>IF(B181&lt;&gt;"",M180+I181+K181,"")</f>
        <v>39847.5</v>
      </c>
      <c r="N181" s="41">
        <f>IF(G181&lt;&gt;"",IF(E181&gt;=$G$7,$G$5,0),"")</f>
        <v>0</v>
      </c>
      <c r="O181" s="41">
        <f t="shared" si="25"/>
        <v>0</v>
      </c>
      <c r="P181" s="41">
        <f>IF(G181&lt;&gt;"",R180*H181/12,"")</f>
        <v>0</v>
      </c>
      <c r="Q181" s="41">
        <f>IF(G181&lt;&gt;"",R181-O181,"")</f>
        <v>0</v>
      </c>
      <c r="R181" s="41">
        <f>IF(G181&lt;&gt;"",R180+N181+P181,"")</f>
        <v>0</v>
      </c>
      <c r="T181" s="40">
        <f t="shared" si="26"/>
        <v>49919</v>
      </c>
      <c r="U181" s="53">
        <f>J181</f>
        <v>33000</v>
      </c>
      <c r="V181" s="53">
        <f>M181</f>
        <v>39847.5</v>
      </c>
      <c r="W181" s="53">
        <f>O181</f>
        <v>0</v>
      </c>
      <c r="X181" s="53">
        <f>R181</f>
        <v>0</v>
      </c>
    </row>
    <row r="182" spans="1:24" x14ac:dyDescent="0.35">
      <c r="A182" s="37">
        <f t="shared" si="19"/>
        <v>166</v>
      </c>
      <c r="B182" s="37" t="str">
        <f>IF(F182&lt;=$G$10,VLOOKUP('[1]KALKULATOR 2023 PPK'!A197,[1]Robocze!$B$23:$C$102,2),"")</f>
        <v>14 rok</v>
      </c>
      <c r="C182" s="37">
        <f t="shared" si="20"/>
        <v>2036</v>
      </c>
      <c r="D182" s="38" t="str">
        <f t="shared" si="21"/>
        <v>październik</v>
      </c>
      <c r="E182" s="39">
        <f t="shared" si="27"/>
        <v>33.833333333333215</v>
      </c>
      <c r="F182" s="43">
        <f t="shared" si="22"/>
        <v>49949</v>
      </c>
      <c r="G182" s="40">
        <f t="shared" si="23"/>
        <v>49979</v>
      </c>
      <c r="H182" s="42">
        <f>IF(F182&lt;=$G$10,$G$3,"")</f>
        <v>0.03</v>
      </c>
      <c r="I182" s="41">
        <f>IF(B182&lt;&gt;"",$G$4,"")</f>
        <v>200</v>
      </c>
      <c r="J182" s="41">
        <f t="shared" si="24"/>
        <v>33200</v>
      </c>
      <c r="K182" s="41">
        <f>IF(B182&lt;&gt;"",J182*H182/12,"")</f>
        <v>83</v>
      </c>
      <c r="L182" s="41">
        <f>IF(B182&lt;&gt;"",M182-J182,"")</f>
        <v>6930.5</v>
      </c>
      <c r="M182" s="41">
        <f>IF(B182&lt;&gt;"",M181+I182+K182,"")</f>
        <v>40130.5</v>
      </c>
      <c r="N182" s="41">
        <f>IF(G182&lt;&gt;"",IF(E182&gt;=$G$7,$G$5,0),"")</f>
        <v>0</v>
      </c>
      <c r="O182" s="41">
        <f t="shared" si="25"/>
        <v>0</v>
      </c>
      <c r="P182" s="41">
        <f>IF(G182&lt;&gt;"",R181*H182/12,"")</f>
        <v>0</v>
      </c>
      <c r="Q182" s="41">
        <f>IF(G182&lt;&gt;"",R182-O182,"")</f>
        <v>0</v>
      </c>
      <c r="R182" s="41">
        <f>IF(G182&lt;&gt;"",R181+N182+P182,"")</f>
        <v>0</v>
      </c>
      <c r="T182" s="40">
        <f t="shared" si="26"/>
        <v>49949</v>
      </c>
      <c r="U182" s="53">
        <f>J182</f>
        <v>33200</v>
      </c>
      <c r="V182" s="53">
        <f>M182</f>
        <v>40130.5</v>
      </c>
      <c r="W182" s="53">
        <f>O182</f>
        <v>0</v>
      </c>
      <c r="X182" s="53">
        <f>R182</f>
        <v>0</v>
      </c>
    </row>
    <row r="183" spans="1:24" x14ac:dyDescent="0.35">
      <c r="A183" s="37">
        <f t="shared" si="19"/>
        <v>167</v>
      </c>
      <c r="B183" s="37" t="str">
        <f>IF(F183&lt;=$G$10,VLOOKUP('[1]KALKULATOR 2023 PPK'!A198,[1]Robocze!$B$23:$C$102,2),"")</f>
        <v>14 rok</v>
      </c>
      <c r="C183" s="37">
        <f t="shared" si="20"/>
        <v>2036</v>
      </c>
      <c r="D183" s="38" t="str">
        <f t="shared" si="21"/>
        <v>listopad</v>
      </c>
      <c r="E183" s="39">
        <f t="shared" si="27"/>
        <v>33.916666666666551</v>
      </c>
      <c r="F183" s="43">
        <f t="shared" si="22"/>
        <v>49980</v>
      </c>
      <c r="G183" s="40">
        <f t="shared" si="23"/>
        <v>50009</v>
      </c>
      <c r="H183" s="42">
        <f>IF(F183&lt;=$G$10,$G$3,"")</f>
        <v>0.03</v>
      </c>
      <c r="I183" s="41">
        <f>IF(B183&lt;&gt;"",$G$4,"")</f>
        <v>200</v>
      </c>
      <c r="J183" s="41">
        <f t="shared" si="24"/>
        <v>33400</v>
      </c>
      <c r="K183" s="41">
        <f>IF(B183&lt;&gt;"",J183*H183/12,"")</f>
        <v>83.5</v>
      </c>
      <c r="L183" s="41">
        <f>IF(B183&lt;&gt;"",M183-J183,"")</f>
        <v>7014</v>
      </c>
      <c r="M183" s="41">
        <f>IF(B183&lt;&gt;"",M182+I183+K183,"")</f>
        <v>40414</v>
      </c>
      <c r="N183" s="41">
        <f>IF(G183&lt;&gt;"",IF(E183&gt;=$G$7,$G$5,0),"")</f>
        <v>0</v>
      </c>
      <c r="O183" s="41">
        <f t="shared" si="25"/>
        <v>0</v>
      </c>
      <c r="P183" s="41">
        <f>IF(G183&lt;&gt;"",R182*H183/12,"")</f>
        <v>0</v>
      </c>
      <c r="Q183" s="41">
        <f>IF(G183&lt;&gt;"",R183-O183,"")</f>
        <v>0</v>
      </c>
      <c r="R183" s="41">
        <f>IF(G183&lt;&gt;"",R182+N183+P183,"")</f>
        <v>0</v>
      </c>
      <c r="T183" s="40">
        <f t="shared" si="26"/>
        <v>49980</v>
      </c>
      <c r="U183" s="53">
        <f>J183</f>
        <v>33400</v>
      </c>
      <c r="V183" s="53">
        <f>M183</f>
        <v>40414</v>
      </c>
      <c r="W183" s="53">
        <f>O183</f>
        <v>0</v>
      </c>
      <c r="X183" s="53">
        <f>R183</f>
        <v>0</v>
      </c>
    </row>
    <row r="184" spans="1:24" s="56" customFormat="1" x14ac:dyDescent="0.35">
      <c r="A184" s="37">
        <f t="shared" si="19"/>
        <v>168</v>
      </c>
      <c r="B184" s="44" t="str">
        <f>IF(F184&lt;=$G$10,VLOOKUP('[1]KALKULATOR 2023 PPK'!A199,[1]Robocze!$B$23:$C$102,2),"")</f>
        <v>14 rok</v>
      </c>
      <c r="C184" s="44">
        <f t="shared" si="20"/>
        <v>2036</v>
      </c>
      <c r="D184" s="38" t="str">
        <f t="shared" si="21"/>
        <v>grudzień</v>
      </c>
      <c r="E184" s="45">
        <f t="shared" si="27"/>
        <v>33.999999999999886</v>
      </c>
      <c r="F184" s="46">
        <f t="shared" si="22"/>
        <v>50010</v>
      </c>
      <c r="G184" s="47">
        <f t="shared" si="23"/>
        <v>50040</v>
      </c>
      <c r="H184" s="42">
        <f>IF(F184&lt;=$G$10,$G$3,"")</f>
        <v>0.03</v>
      </c>
      <c r="I184" s="41">
        <f>IF(B184&lt;&gt;"",$G$4,"")</f>
        <v>200</v>
      </c>
      <c r="J184" s="48">
        <f t="shared" si="24"/>
        <v>33600</v>
      </c>
      <c r="K184" s="41">
        <f>IF(B184&lt;&gt;"",J184*H184/12,"")</f>
        <v>84</v>
      </c>
      <c r="L184" s="48">
        <f>IF(B184&lt;&gt;"",M184-J184,"")</f>
        <v>7098</v>
      </c>
      <c r="M184" s="41">
        <f>IF(B184&lt;&gt;"",M183+I184+K184,"")</f>
        <v>40698</v>
      </c>
      <c r="N184" s="41">
        <f>IF(G184&lt;&gt;"",IF(E184&gt;=$G$7,$G$5,0),"")</f>
        <v>0</v>
      </c>
      <c r="O184" s="48">
        <f t="shared" si="25"/>
        <v>0</v>
      </c>
      <c r="P184" s="41">
        <f>IF(G184&lt;&gt;"",R183*H184/12,"")</f>
        <v>0</v>
      </c>
      <c r="Q184" s="48">
        <f>IF(G184&lt;&gt;"",R184-O184,"")</f>
        <v>0</v>
      </c>
      <c r="R184" s="41">
        <f>IF(G184&lt;&gt;"",R183+N184+P184,"")</f>
        <v>0</v>
      </c>
      <c r="T184" s="40">
        <f t="shared" si="26"/>
        <v>50010</v>
      </c>
      <c r="U184" s="53">
        <f>J184</f>
        <v>33600</v>
      </c>
      <c r="V184" s="53">
        <f>M184</f>
        <v>40698</v>
      </c>
      <c r="W184" s="53">
        <f>O184</f>
        <v>0</v>
      </c>
      <c r="X184" s="53">
        <f>R184</f>
        <v>0</v>
      </c>
    </row>
    <row r="185" spans="1:24" x14ac:dyDescent="0.35">
      <c r="A185" s="37">
        <f t="shared" si="19"/>
        <v>169</v>
      </c>
      <c r="B185" s="37" t="str">
        <f>IF(F185&lt;=$G$10,VLOOKUP('[1]KALKULATOR 2023 PPK'!A200,[1]Robocze!$B$23:$C$102,2),"")</f>
        <v>15 rok</v>
      </c>
      <c r="C185" s="37">
        <f t="shared" si="20"/>
        <v>2037</v>
      </c>
      <c r="D185" s="38" t="str">
        <f t="shared" si="21"/>
        <v>styczeń</v>
      </c>
      <c r="E185" s="39">
        <f t="shared" si="27"/>
        <v>34.083333333333222</v>
      </c>
      <c r="F185" s="40">
        <f t="shared" si="22"/>
        <v>50041</v>
      </c>
      <c r="G185" s="40">
        <f t="shared" si="23"/>
        <v>50071</v>
      </c>
      <c r="H185" s="42">
        <f>IF(F185&lt;=$G$10,$G$3,"")</f>
        <v>0.03</v>
      </c>
      <c r="I185" s="41">
        <f>IF(B185&lt;&gt;"",$G$4,"")</f>
        <v>200</v>
      </c>
      <c r="J185" s="41">
        <f t="shared" si="24"/>
        <v>33800</v>
      </c>
      <c r="K185" s="41">
        <f>IF(B185&lt;&gt;"",J185*H185/12,"")</f>
        <v>84.5</v>
      </c>
      <c r="L185" s="41">
        <f>IF(B185&lt;&gt;"",M185-J185,"")</f>
        <v>7182.5</v>
      </c>
      <c r="M185" s="41">
        <f>IF(B185&lt;&gt;"",M184+I185+K185,"")</f>
        <v>40982.5</v>
      </c>
      <c r="N185" s="41">
        <f>IF(G185&lt;&gt;"",IF(E185&gt;=$G$7,$G$5,0),"")</f>
        <v>0</v>
      </c>
      <c r="O185" s="41">
        <f t="shared" si="25"/>
        <v>0</v>
      </c>
      <c r="P185" s="41">
        <f>IF(G185&lt;&gt;"",R184*H185/12,"")</f>
        <v>0</v>
      </c>
      <c r="Q185" s="41">
        <f>IF(G185&lt;&gt;"",R185-O185,"")</f>
        <v>0</v>
      </c>
      <c r="R185" s="41">
        <f>IF(G185&lt;&gt;"",R184+N185+P185,"")</f>
        <v>0</v>
      </c>
      <c r="T185" s="40">
        <f t="shared" si="26"/>
        <v>50041</v>
      </c>
      <c r="U185" s="53">
        <f>J185</f>
        <v>33800</v>
      </c>
      <c r="V185" s="53">
        <f>M185</f>
        <v>40982.5</v>
      </c>
      <c r="W185" s="53">
        <f>O185</f>
        <v>0</v>
      </c>
      <c r="X185" s="53">
        <f>R185</f>
        <v>0</v>
      </c>
    </row>
    <row r="186" spans="1:24" x14ac:dyDescent="0.35">
      <c r="A186" s="37">
        <f t="shared" si="19"/>
        <v>170</v>
      </c>
      <c r="B186" s="37" t="str">
        <f>IF(F186&lt;=$G$10,VLOOKUP('[1]KALKULATOR 2023 PPK'!A201,[1]Robocze!$B$23:$C$102,2),"")</f>
        <v>15 rok</v>
      </c>
      <c r="C186" s="37">
        <f t="shared" si="20"/>
        <v>2037</v>
      </c>
      <c r="D186" s="38" t="str">
        <f t="shared" si="21"/>
        <v>luty</v>
      </c>
      <c r="E186" s="39">
        <f t="shared" si="27"/>
        <v>34.166666666666558</v>
      </c>
      <c r="F186" s="43">
        <f t="shared" si="22"/>
        <v>50072</v>
      </c>
      <c r="G186" s="40">
        <f t="shared" si="23"/>
        <v>50099</v>
      </c>
      <c r="H186" s="42">
        <f>IF(F186&lt;=$G$10,$G$3,"")</f>
        <v>0.03</v>
      </c>
      <c r="I186" s="41">
        <f>IF(B186&lt;&gt;"",$G$4,"")</f>
        <v>200</v>
      </c>
      <c r="J186" s="41">
        <f t="shared" si="24"/>
        <v>34000</v>
      </c>
      <c r="K186" s="41">
        <f>IF(B186&lt;&gt;"",J186*H186/12,"")</f>
        <v>85</v>
      </c>
      <c r="L186" s="41">
        <f>IF(B186&lt;&gt;"",M186-J186,"")</f>
        <v>7267.5</v>
      </c>
      <c r="M186" s="41">
        <f>IF(B186&lt;&gt;"",M185+I186+K186,"")</f>
        <v>41267.5</v>
      </c>
      <c r="N186" s="41">
        <f>IF(G186&lt;&gt;"",IF(E186&gt;=$G$7,$G$5,0),"")</f>
        <v>0</v>
      </c>
      <c r="O186" s="41">
        <f t="shared" si="25"/>
        <v>0</v>
      </c>
      <c r="P186" s="41">
        <f>IF(G186&lt;&gt;"",R185*H186/12,"")</f>
        <v>0</v>
      </c>
      <c r="Q186" s="41">
        <f>IF(G186&lt;&gt;"",R186-O186,"")</f>
        <v>0</v>
      </c>
      <c r="R186" s="41">
        <f>IF(G186&lt;&gt;"",R185+N186+P186,"")</f>
        <v>0</v>
      </c>
      <c r="T186" s="40">
        <f t="shared" si="26"/>
        <v>50072</v>
      </c>
      <c r="U186" s="53">
        <f>J186</f>
        <v>34000</v>
      </c>
      <c r="V186" s="53">
        <f>M186</f>
        <v>41267.5</v>
      </c>
      <c r="W186" s="53">
        <f>O186</f>
        <v>0</v>
      </c>
      <c r="X186" s="53">
        <f>R186</f>
        <v>0</v>
      </c>
    </row>
    <row r="187" spans="1:24" x14ac:dyDescent="0.35">
      <c r="A187" s="37">
        <f t="shared" si="19"/>
        <v>171</v>
      </c>
      <c r="B187" s="37" t="str">
        <f>IF(F187&lt;=$G$10,VLOOKUP('[1]KALKULATOR 2023 PPK'!A202,[1]Robocze!$B$23:$C$102,2),"")</f>
        <v>15 rok</v>
      </c>
      <c r="C187" s="37">
        <f t="shared" si="20"/>
        <v>2037</v>
      </c>
      <c r="D187" s="38" t="str">
        <f t="shared" si="21"/>
        <v>marzec</v>
      </c>
      <c r="E187" s="39">
        <f t="shared" si="27"/>
        <v>34.249999999999893</v>
      </c>
      <c r="F187" s="43">
        <f t="shared" si="22"/>
        <v>50100</v>
      </c>
      <c r="G187" s="40">
        <f t="shared" si="23"/>
        <v>50130</v>
      </c>
      <c r="H187" s="42">
        <f>IF(F187&lt;=$G$10,$G$3,"")</f>
        <v>0.03</v>
      </c>
      <c r="I187" s="41">
        <f>IF(B187&lt;&gt;"",$G$4,"")</f>
        <v>200</v>
      </c>
      <c r="J187" s="41">
        <f t="shared" si="24"/>
        <v>34200</v>
      </c>
      <c r="K187" s="41">
        <f>IF(B187&lt;&gt;"",J187*H187/12,"")</f>
        <v>85.5</v>
      </c>
      <c r="L187" s="41">
        <f>IF(B187&lt;&gt;"",M187-J187,"")</f>
        <v>7353</v>
      </c>
      <c r="M187" s="41">
        <f>IF(B187&lt;&gt;"",M186+I187+K187,"")</f>
        <v>41553</v>
      </c>
      <c r="N187" s="41">
        <f>IF(G187&lt;&gt;"",IF(E187&gt;=$G$7,$G$5,0),"")</f>
        <v>0</v>
      </c>
      <c r="O187" s="41">
        <f t="shared" si="25"/>
        <v>0</v>
      </c>
      <c r="P187" s="41">
        <f>IF(G187&lt;&gt;"",R186*H187/12,"")</f>
        <v>0</v>
      </c>
      <c r="Q187" s="41">
        <f>IF(G187&lt;&gt;"",R187-O187,"")</f>
        <v>0</v>
      </c>
      <c r="R187" s="41">
        <f>IF(G187&lt;&gt;"",R186+N187+P187,"")</f>
        <v>0</v>
      </c>
      <c r="T187" s="40">
        <f t="shared" si="26"/>
        <v>50100</v>
      </c>
      <c r="U187" s="53">
        <f>J187</f>
        <v>34200</v>
      </c>
      <c r="V187" s="53">
        <f>M187</f>
        <v>41553</v>
      </c>
      <c r="W187" s="53">
        <f>O187</f>
        <v>0</v>
      </c>
      <c r="X187" s="53">
        <f>R187</f>
        <v>0</v>
      </c>
    </row>
    <row r="188" spans="1:24" x14ac:dyDescent="0.35">
      <c r="A188" s="37">
        <f t="shared" si="19"/>
        <v>172</v>
      </c>
      <c r="B188" s="37" t="str">
        <f>IF(F188&lt;=$G$10,VLOOKUP('[1]KALKULATOR 2023 PPK'!A203,[1]Robocze!$B$23:$C$102,2),"")</f>
        <v>15 rok</v>
      </c>
      <c r="C188" s="37">
        <f t="shared" si="20"/>
        <v>2037</v>
      </c>
      <c r="D188" s="38" t="str">
        <f t="shared" si="21"/>
        <v>kwiecień</v>
      </c>
      <c r="E188" s="39">
        <f t="shared" si="27"/>
        <v>34.333333333333229</v>
      </c>
      <c r="F188" s="43">
        <f t="shared" si="22"/>
        <v>50131</v>
      </c>
      <c r="G188" s="40">
        <f t="shared" si="23"/>
        <v>50160</v>
      </c>
      <c r="H188" s="42">
        <f>IF(F188&lt;=$G$10,$G$3,"")</f>
        <v>0.03</v>
      </c>
      <c r="I188" s="41">
        <f>IF(B188&lt;&gt;"",$G$4,"")</f>
        <v>200</v>
      </c>
      <c r="J188" s="41">
        <f t="shared" si="24"/>
        <v>34400</v>
      </c>
      <c r="K188" s="41">
        <f>IF(B188&lt;&gt;"",J188*H188/12,"")</f>
        <v>86</v>
      </c>
      <c r="L188" s="41">
        <f>IF(B188&lt;&gt;"",M188-J188,"")</f>
        <v>7439</v>
      </c>
      <c r="M188" s="41">
        <f>IF(B188&lt;&gt;"",M187+I188+K188,"")</f>
        <v>41839</v>
      </c>
      <c r="N188" s="41">
        <f>IF(G188&lt;&gt;"",IF(E188&gt;=$G$7,$G$5,0),"")</f>
        <v>0</v>
      </c>
      <c r="O188" s="41">
        <f t="shared" si="25"/>
        <v>0</v>
      </c>
      <c r="P188" s="41">
        <f>IF(G188&lt;&gt;"",R187*H188/12,"")</f>
        <v>0</v>
      </c>
      <c r="Q188" s="41">
        <f>IF(G188&lt;&gt;"",R188-O188,"")</f>
        <v>0</v>
      </c>
      <c r="R188" s="41">
        <f>IF(G188&lt;&gt;"",R187+N188+P188,"")</f>
        <v>0</v>
      </c>
      <c r="T188" s="40">
        <f t="shared" si="26"/>
        <v>50131</v>
      </c>
      <c r="U188" s="53">
        <f>J188</f>
        <v>34400</v>
      </c>
      <c r="V188" s="53">
        <f>M188</f>
        <v>41839</v>
      </c>
      <c r="W188" s="53">
        <f>O188</f>
        <v>0</v>
      </c>
      <c r="X188" s="53">
        <f>R188</f>
        <v>0</v>
      </c>
    </row>
    <row r="189" spans="1:24" x14ac:dyDescent="0.35">
      <c r="A189" s="37">
        <f t="shared" si="19"/>
        <v>173</v>
      </c>
      <c r="B189" s="37" t="str">
        <f>IF(F189&lt;=$G$10,VLOOKUP('[1]KALKULATOR 2023 PPK'!A204,[1]Robocze!$B$23:$C$102,2),"")</f>
        <v>15 rok</v>
      </c>
      <c r="C189" s="37">
        <f t="shared" si="20"/>
        <v>2037</v>
      </c>
      <c r="D189" s="38" t="str">
        <f t="shared" si="21"/>
        <v>maj</v>
      </c>
      <c r="E189" s="39">
        <f t="shared" si="27"/>
        <v>34.416666666666565</v>
      </c>
      <c r="F189" s="43">
        <f t="shared" si="22"/>
        <v>50161</v>
      </c>
      <c r="G189" s="40">
        <f t="shared" si="23"/>
        <v>50191</v>
      </c>
      <c r="H189" s="42">
        <f>IF(F189&lt;=$G$10,$G$3,"")</f>
        <v>0.03</v>
      </c>
      <c r="I189" s="41">
        <f>IF(B189&lt;&gt;"",$G$4,"")</f>
        <v>200</v>
      </c>
      <c r="J189" s="41">
        <f t="shared" si="24"/>
        <v>34600</v>
      </c>
      <c r="K189" s="41">
        <f>IF(B189&lt;&gt;"",J189*H189/12,"")</f>
        <v>86.5</v>
      </c>
      <c r="L189" s="41">
        <f>IF(B189&lt;&gt;"",M189-J189,"")</f>
        <v>7525.5</v>
      </c>
      <c r="M189" s="41">
        <f>IF(B189&lt;&gt;"",M188+I189+K189,"")</f>
        <v>42125.5</v>
      </c>
      <c r="N189" s="41">
        <f>IF(G189&lt;&gt;"",IF(E189&gt;=$G$7,$G$5,0),"")</f>
        <v>0</v>
      </c>
      <c r="O189" s="41">
        <f t="shared" si="25"/>
        <v>0</v>
      </c>
      <c r="P189" s="41">
        <f>IF(G189&lt;&gt;"",R188*H189/12,"")</f>
        <v>0</v>
      </c>
      <c r="Q189" s="41">
        <f>IF(G189&lt;&gt;"",R189-O189,"")</f>
        <v>0</v>
      </c>
      <c r="R189" s="41">
        <f>IF(G189&lt;&gt;"",R188+N189+P189,"")</f>
        <v>0</v>
      </c>
      <c r="T189" s="40">
        <f t="shared" si="26"/>
        <v>50161</v>
      </c>
      <c r="U189" s="53">
        <f>J189</f>
        <v>34600</v>
      </c>
      <c r="V189" s="53">
        <f>M189</f>
        <v>42125.5</v>
      </c>
      <c r="W189" s="53">
        <f>O189</f>
        <v>0</v>
      </c>
      <c r="X189" s="53">
        <f>R189</f>
        <v>0</v>
      </c>
    </row>
    <row r="190" spans="1:24" x14ac:dyDescent="0.35">
      <c r="A190" s="37">
        <f t="shared" si="19"/>
        <v>174</v>
      </c>
      <c r="B190" s="37" t="str">
        <f>IF(F190&lt;=$G$10,VLOOKUP('[1]KALKULATOR 2023 PPK'!A205,[1]Robocze!$B$23:$C$102,2),"")</f>
        <v>15 rok</v>
      </c>
      <c r="C190" s="37">
        <f t="shared" si="20"/>
        <v>2037</v>
      </c>
      <c r="D190" s="38" t="str">
        <f t="shared" si="21"/>
        <v>czerwiec</v>
      </c>
      <c r="E190" s="39">
        <f t="shared" si="27"/>
        <v>34.499999999999901</v>
      </c>
      <c r="F190" s="43">
        <f t="shared" si="22"/>
        <v>50192</v>
      </c>
      <c r="G190" s="40">
        <f t="shared" si="23"/>
        <v>50221</v>
      </c>
      <c r="H190" s="42">
        <f>IF(F190&lt;=$G$10,$G$3,"")</f>
        <v>0.03</v>
      </c>
      <c r="I190" s="41">
        <f>IF(B190&lt;&gt;"",$G$4,"")</f>
        <v>200</v>
      </c>
      <c r="J190" s="41">
        <f t="shared" si="24"/>
        <v>34800</v>
      </c>
      <c r="K190" s="41">
        <f>IF(B190&lt;&gt;"",J190*H190/12,"")</f>
        <v>87</v>
      </c>
      <c r="L190" s="41">
        <f>IF(B190&lt;&gt;"",M190-J190,"")</f>
        <v>7612.5</v>
      </c>
      <c r="M190" s="41">
        <f>IF(B190&lt;&gt;"",M189+I190+K190,"")</f>
        <v>42412.5</v>
      </c>
      <c r="N190" s="41">
        <f>IF(G190&lt;&gt;"",IF(E190&gt;=$G$7,$G$5,0),"")</f>
        <v>0</v>
      </c>
      <c r="O190" s="41">
        <f t="shared" si="25"/>
        <v>0</v>
      </c>
      <c r="P190" s="41">
        <f>IF(G190&lt;&gt;"",R189*H190/12,"")</f>
        <v>0</v>
      </c>
      <c r="Q190" s="41">
        <f>IF(G190&lt;&gt;"",R190-O190,"")</f>
        <v>0</v>
      </c>
      <c r="R190" s="41">
        <f>IF(G190&lt;&gt;"",R189+N190+P190,"")</f>
        <v>0</v>
      </c>
      <c r="T190" s="40">
        <f t="shared" si="26"/>
        <v>50192</v>
      </c>
      <c r="U190" s="53">
        <f>J190</f>
        <v>34800</v>
      </c>
      <c r="V190" s="53">
        <f>M190</f>
        <v>42412.5</v>
      </c>
      <c r="W190" s="53">
        <f>O190</f>
        <v>0</v>
      </c>
      <c r="X190" s="53">
        <f>R190</f>
        <v>0</v>
      </c>
    </row>
    <row r="191" spans="1:24" x14ac:dyDescent="0.35">
      <c r="A191" s="37">
        <f t="shared" si="19"/>
        <v>175</v>
      </c>
      <c r="B191" s="37" t="str">
        <f>IF(F191&lt;=$G$10,VLOOKUP('[1]KALKULATOR 2023 PPK'!A206,[1]Robocze!$B$23:$C$102,2),"")</f>
        <v>15 rok</v>
      </c>
      <c r="C191" s="37">
        <f t="shared" si="20"/>
        <v>2037</v>
      </c>
      <c r="D191" s="38" t="str">
        <f t="shared" si="21"/>
        <v>lipiec</v>
      </c>
      <c r="E191" s="39">
        <f t="shared" si="27"/>
        <v>34.583333333333236</v>
      </c>
      <c r="F191" s="43">
        <f t="shared" si="22"/>
        <v>50222</v>
      </c>
      <c r="G191" s="40">
        <f t="shared" si="23"/>
        <v>50252</v>
      </c>
      <c r="H191" s="42">
        <f>IF(F191&lt;=$G$10,$G$3,"")</f>
        <v>0.03</v>
      </c>
      <c r="I191" s="41">
        <f>IF(B191&lt;&gt;"",$G$4,"")</f>
        <v>200</v>
      </c>
      <c r="J191" s="41">
        <f t="shared" si="24"/>
        <v>35000</v>
      </c>
      <c r="K191" s="41">
        <f>IF(B191&lt;&gt;"",J191*H191/12,"")</f>
        <v>87.5</v>
      </c>
      <c r="L191" s="41">
        <f>IF(B191&lt;&gt;"",M191-J191,"")</f>
        <v>7700</v>
      </c>
      <c r="M191" s="41">
        <f>IF(B191&lt;&gt;"",M190+I191+K191,"")</f>
        <v>42700</v>
      </c>
      <c r="N191" s="41">
        <f>IF(G191&lt;&gt;"",IF(E191&gt;=$G$7,$G$5,0),"")</f>
        <v>0</v>
      </c>
      <c r="O191" s="41">
        <f t="shared" si="25"/>
        <v>0</v>
      </c>
      <c r="P191" s="41">
        <f>IF(G191&lt;&gt;"",R190*H191/12,"")</f>
        <v>0</v>
      </c>
      <c r="Q191" s="41">
        <f>IF(G191&lt;&gt;"",R191-O191,"")</f>
        <v>0</v>
      </c>
      <c r="R191" s="41">
        <f>IF(G191&lt;&gt;"",R190+N191+P191,"")</f>
        <v>0</v>
      </c>
      <c r="T191" s="40">
        <f t="shared" si="26"/>
        <v>50222</v>
      </c>
      <c r="U191" s="53">
        <f>J191</f>
        <v>35000</v>
      </c>
      <c r="V191" s="53">
        <f>M191</f>
        <v>42700</v>
      </c>
      <c r="W191" s="53">
        <f>O191</f>
        <v>0</v>
      </c>
      <c r="X191" s="53">
        <f>R191</f>
        <v>0</v>
      </c>
    </row>
    <row r="192" spans="1:24" x14ac:dyDescent="0.35">
      <c r="A192" s="37">
        <f t="shared" si="19"/>
        <v>176</v>
      </c>
      <c r="B192" s="37" t="str">
        <f>IF(F192&lt;=$G$10,VLOOKUP('[1]KALKULATOR 2023 PPK'!A207,[1]Robocze!$B$23:$C$102,2),"")</f>
        <v>15 rok</v>
      </c>
      <c r="C192" s="37">
        <f t="shared" si="20"/>
        <v>2037</v>
      </c>
      <c r="D192" s="38" t="str">
        <f t="shared" si="21"/>
        <v>sierpień</v>
      </c>
      <c r="E192" s="39">
        <f t="shared" si="27"/>
        <v>34.666666666666572</v>
      </c>
      <c r="F192" s="43">
        <f t="shared" si="22"/>
        <v>50253</v>
      </c>
      <c r="G192" s="40">
        <f t="shared" si="23"/>
        <v>50283</v>
      </c>
      <c r="H192" s="42">
        <f>IF(F192&lt;=$G$10,$G$3,"")</f>
        <v>0.03</v>
      </c>
      <c r="I192" s="41">
        <f>IF(B192&lt;&gt;"",$G$4,"")</f>
        <v>200</v>
      </c>
      <c r="J192" s="41">
        <f t="shared" si="24"/>
        <v>35200</v>
      </c>
      <c r="K192" s="41">
        <f>IF(B192&lt;&gt;"",J192*H192/12,"")</f>
        <v>88</v>
      </c>
      <c r="L192" s="41">
        <f>IF(B192&lt;&gt;"",M192-J192,"")</f>
        <v>7788</v>
      </c>
      <c r="M192" s="41">
        <f>IF(B192&lt;&gt;"",M191+I192+K192,"")</f>
        <v>42988</v>
      </c>
      <c r="N192" s="41">
        <f>IF(G192&lt;&gt;"",IF(E192&gt;=$G$7,$G$5,0),"")</f>
        <v>0</v>
      </c>
      <c r="O192" s="41">
        <f t="shared" si="25"/>
        <v>0</v>
      </c>
      <c r="P192" s="41">
        <f>IF(G192&lt;&gt;"",R191*H192/12,"")</f>
        <v>0</v>
      </c>
      <c r="Q192" s="41">
        <f>IF(G192&lt;&gt;"",R192-O192,"")</f>
        <v>0</v>
      </c>
      <c r="R192" s="41">
        <f>IF(G192&lt;&gt;"",R191+N192+P192,"")</f>
        <v>0</v>
      </c>
      <c r="T192" s="40">
        <f t="shared" si="26"/>
        <v>50253</v>
      </c>
      <c r="U192" s="53">
        <f>J192</f>
        <v>35200</v>
      </c>
      <c r="V192" s="53">
        <f>M192</f>
        <v>42988</v>
      </c>
      <c r="W192" s="53">
        <f>O192</f>
        <v>0</v>
      </c>
      <c r="X192" s="53">
        <f>R192</f>
        <v>0</v>
      </c>
    </row>
    <row r="193" spans="1:24" x14ac:dyDescent="0.35">
      <c r="A193" s="37">
        <f t="shared" si="19"/>
        <v>177</v>
      </c>
      <c r="B193" s="37" t="str">
        <f>IF(F193&lt;=$G$10,VLOOKUP('[1]KALKULATOR 2023 PPK'!A208,[1]Robocze!$B$23:$C$102,2),"")</f>
        <v>15 rok</v>
      </c>
      <c r="C193" s="37">
        <f t="shared" si="20"/>
        <v>2037</v>
      </c>
      <c r="D193" s="38" t="str">
        <f t="shared" si="21"/>
        <v>wrzesień</v>
      </c>
      <c r="E193" s="39">
        <f t="shared" si="27"/>
        <v>34.749999999999908</v>
      </c>
      <c r="F193" s="43">
        <f t="shared" si="22"/>
        <v>50284</v>
      </c>
      <c r="G193" s="40">
        <f t="shared" si="23"/>
        <v>50313</v>
      </c>
      <c r="H193" s="42">
        <f>IF(F193&lt;=$G$10,$G$3,"")</f>
        <v>0.03</v>
      </c>
      <c r="I193" s="41">
        <f>IF(B193&lt;&gt;"",$G$4,"")</f>
        <v>200</v>
      </c>
      <c r="J193" s="41">
        <f t="shared" si="24"/>
        <v>35400</v>
      </c>
      <c r="K193" s="41">
        <f>IF(B193&lt;&gt;"",J193*H193/12,"")</f>
        <v>88.5</v>
      </c>
      <c r="L193" s="41">
        <f>IF(B193&lt;&gt;"",M193-J193,"")</f>
        <v>7876.5</v>
      </c>
      <c r="M193" s="41">
        <f>IF(B193&lt;&gt;"",M192+I193+K193,"")</f>
        <v>43276.5</v>
      </c>
      <c r="N193" s="41">
        <f>IF(G193&lt;&gt;"",IF(E193&gt;=$G$7,$G$5,0),"")</f>
        <v>0</v>
      </c>
      <c r="O193" s="41">
        <f t="shared" si="25"/>
        <v>0</v>
      </c>
      <c r="P193" s="41">
        <f>IF(G193&lt;&gt;"",R192*H193/12,"")</f>
        <v>0</v>
      </c>
      <c r="Q193" s="41">
        <f>IF(G193&lt;&gt;"",R193-O193,"")</f>
        <v>0</v>
      </c>
      <c r="R193" s="41">
        <f>IF(G193&lt;&gt;"",R192+N193+P193,"")</f>
        <v>0</v>
      </c>
      <c r="T193" s="40">
        <f t="shared" si="26"/>
        <v>50284</v>
      </c>
      <c r="U193" s="53">
        <f>J193</f>
        <v>35400</v>
      </c>
      <c r="V193" s="53">
        <f>M193</f>
        <v>43276.5</v>
      </c>
      <c r="W193" s="53">
        <f>O193</f>
        <v>0</v>
      </c>
      <c r="X193" s="53">
        <f>R193</f>
        <v>0</v>
      </c>
    </row>
    <row r="194" spans="1:24" x14ac:dyDescent="0.35">
      <c r="A194" s="37">
        <f t="shared" si="19"/>
        <v>178</v>
      </c>
      <c r="B194" s="37" t="str">
        <f>IF(F194&lt;=$G$10,VLOOKUP('[1]KALKULATOR 2023 PPK'!A209,[1]Robocze!$B$23:$C$102,2),"")</f>
        <v>15 rok</v>
      </c>
      <c r="C194" s="37">
        <f t="shared" si="20"/>
        <v>2037</v>
      </c>
      <c r="D194" s="38" t="str">
        <f t="shared" si="21"/>
        <v>październik</v>
      </c>
      <c r="E194" s="39">
        <f t="shared" si="27"/>
        <v>34.833333333333243</v>
      </c>
      <c r="F194" s="43">
        <f t="shared" si="22"/>
        <v>50314</v>
      </c>
      <c r="G194" s="40">
        <f t="shared" si="23"/>
        <v>50344</v>
      </c>
      <c r="H194" s="42">
        <f>IF(F194&lt;=$G$10,$G$3,"")</f>
        <v>0.03</v>
      </c>
      <c r="I194" s="41">
        <f>IF(B194&lt;&gt;"",$G$4,"")</f>
        <v>200</v>
      </c>
      <c r="J194" s="41">
        <f t="shared" si="24"/>
        <v>35600</v>
      </c>
      <c r="K194" s="41">
        <f>IF(B194&lt;&gt;"",J194*H194/12,"")</f>
        <v>89</v>
      </c>
      <c r="L194" s="41">
        <f>IF(B194&lt;&gt;"",M194-J194,"")</f>
        <v>7965.5</v>
      </c>
      <c r="M194" s="41">
        <f>IF(B194&lt;&gt;"",M193+I194+K194,"")</f>
        <v>43565.5</v>
      </c>
      <c r="N194" s="41">
        <f>IF(G194&lt;&gt;"",IF(E194&gt;=$G$7,$G$5,0),"")</f>
        <v>0</v>
      </c>
      <c r="O194" s="41">
        <f t="shared" si="25"/>
        <v>0</v>
      </c>
      <c r="P194" s="41">
        <f>IF(G194&lt;&gt;"",R193*H194/12,"")</f>
        <v>0</v>
      </c>
      <c r="Q194" s="41">
        <f>IF(G194&lt;&gt;"",R194-O194,"")</f>
        <v>0</v>
      </c>
      <c r="R194" s="41">
        <f>IF(G194&lt;&gt;"",R193+N194+P194,"")</f>
        <v>0</v>
      </c>
      <c r="T194" s="40">
        <f t="shared" si="26"/>
        <v>50314</v>
      </c>
      <c r="U194" s="53">
        <f>J194</f>
        <v>35600</v>
      </c>
      <c r="V194" s="53">
        <f>M194</f>
        <v>43565.5</v>
      </c>
      <c r="W194" s="53">
        <f>O194</f>
        <v>0</v>
      </c>
      <c r="X194" s="53">
        <f>R194</f>
        <v>0</v>
      </c>
    </row>
    <row r="195" spans="1:24" x14ac:dyDescent="0.35">
      <c r="A195" s="37">
        <f t="shared" si="19"/>
        <v>179</v>
      </c>
      <c r="B195" s="37" t="str">
        <f>IF(F195&lt;=$G$10,VLOOKUP('[1]KALKULATOR 2023 PPK'!A210,[1]Robocze!$B$23:$C$102,2),"")</f>
        <v>15 rok</v>
      </c>
      <c r="C195" s="37">
        <f t="shared" si="20"/>
        <v>2037</v>
      </c>
      <c r="D195" s="38" t="str">
        <f t="shared" si="21"/>
        <v>listopad</v>
      </c>
      <c r="E195" s="39">
        <f t="shared" si="27"/>
        <v>34.916666666666579</v>
      </c>
      <c r="F195" s="43">
        <f t="shared" si="22"/>
        <v>50345</v>
      </c>
      <c r="G195" s="40">
        <f t="shared" si="23"/>
        <v>50374</v>
      </c>
      <c r="H195" s="42">
        <f>IF(F195&lt;=$G$10,$G$3,"")</f>
        <v>0.03</v>
      </c>
      <c r="I195" s="41">
        <f>IF(B195&lt;&gt;"",$G$4,"")</f>
        <v>200</v>
      </c>
      <c r="J195" s="41">
        <f t="shared" si="24"/>
        <v>35800</v>
      </c>
      <c r="K195" s="41">
        <f>IF(B195&lt;&gt;"",J195*H195/12,"")</f>
        <v>89.5</v>
      </c>
      <c r="L195" s="41">
        <f>IF(B195&lt;&gt;"",M195-J195,"")</f>
        <v>8055</v>
      </c>
      <c r="M195" s="41">
        <f>IF(B195&lt;&gt;"",M194+I195+K195,"")</f>
        <v>43855</v>
      </c>
      <c r="N195" s="41">
        <f>IF(G195&lt;&gt;"",IF(E195&gt;=$G$7,$G$5,0),"")</f>
        <v>0</v>
      </c>
      <c r="O195" s="41">
        <f t="shared" si="25"/>
        <v>0</v>
      </c>
      <c r="P195" s="41">
        <f>IF(G195&lt;&gt;"",R194*H195/12,"")</f>
        <v>0</v>
      </c>
      <c r="Q195" s="41">
        <f>IF(G195&lt;&gt;"",R195-O195,"")</f>
        <v>0</v>
      </c>
      <c r="R195" s="41">
        <f>IF(G195&lt;&gt;"",R194+N195+P195,"")</f>
        <v>0</v>
      </c>
      <c r="T195" s="40">
        <f t="shared" si="26"/>
        <v>50345</v>
      </c>
      <c r="U195" s="53">
        <f>J195</f>
        <v>35800</v>
      </c>
      <c r="V195" s="53">
        <f>M195</f>
        <v>43855</v>
      </c>
      <c r="W195" s="53">
        <f>O195</f>
        <v>0</v>
      </c>
      <c r="X195" s="53">
        <f>R195</f>
        <v>0</v>
      </c>
    </row>
    <row r="196" spans="1:24" s="56" customFormat="1" x14ac:dyDescent="0.35">
      <c r="A196" s="37">
        <f t="shared" si="19"/>
        <v>180</v>
      </c>
      <c r="B196" s="44" t="str">
        <f>IF(F196&lt;=$G$10,VLOOKUP('[1]KALKULATOR 2023 PPK'!A211,[1]Robocze!$B$23:$C$102,2),"")</f>
        <v>15 rok</v>
      </c>
      <c r="C196" s="44">
        <f t="shared" si="20"/>
        <v>2037</v>
      </c>
      <c r="D196" s="38" t="str">
        <f t="shared" si="21"/>
        <v>grudzień</v>
      </c>
      <c r="E196" s="45">
        <f t="shared" si="27"/>
        <v>34.999999999999915</v>
      </c>
      <c r="F196" s="46">
        <f t="shared" si="22"/>
        <v>50375</v>
      </c>
      <c r="G196" s="47">
        <f t="shared" si="23"/>
        <v>50405</v>
      </c>
      <c r="H196" s="42">
        <f>IF(F196&lt;=$G$10,$G$3,"")</f>
        <v>0.03</v>
      </c>
      <c r="I196" s="41">
        <f>IF(B196&lt;&gt;"",$G$4,"")</f>
        <v>200</v>
      </c>
      <c r="J196" s="48">
        <f t="shared" si="24"/>
        <v>36000</v>
      </c>
      <c r="K196" s="41">
        <f>IF(B196&lt;&gt;"",J196*H196/12,"")</f>
        <v>90</v>
      </c>
      <c r="L196" s="48">
        <f>IF(B196&lt;&gt;"",M196-J196,"")</f>
        <v>8145</v>
      </c>
      <c r="M196" s="41">
        <f>IF(B196&lt;&gt;"",M195+I196+K196,"")</f>
        <v>44145</v>
      </c>
      <c r="N196" s="41">
        <f>IF(G196&lt;&gt;"",IF(E196&gt;=$G$7,$G$5,0),"")</f>
        <v>0</v>
      </c>
      <c r="O196" s="48">
        <f t="shared" si="25"/>
        <v>0</v>
      </c>
      <c r="P196" s="41">
        <f>IF(G196&lt;&gt;"",R195*H196/12,"")</f>
        <v>0</v>
      </c>
      <c r="Q196" s="48">
        <f>IF(G196&lt;&gt;"",R196-O196,"")</f>
        <v>0</v>
      </c>
      <c r="R196" s="41">
        <f>IF(G196&lt;&gt;"",R195+N196+P196,"")</f>
        <v>0</v>
      </c>
      <c r="T196" s="40">
        <f t="shared" si="26"/>
        <v>50375</v>
      </c>
      <c r="U196" s="53">
        <f>J196</f>
        <v>36000</v>
      </c>
      <c r="V196" s="53">
        <f>M196</f>
        <v>44145</v>
      </c>
      <c r="W196" s="53">
        <f>O196</f>
        <v>0</v>
      </c>
      <c r="X196" s="53">
        <f>R196</f>
        <v>0</v>
      </c>
    </row>
    <row r="197" spans="1:24" x14ac:dyDescent="0.35">
      <c r="A197" s="37">
        <f t="shared" si="19"/>
        <v>181</v>
      </c>
      <c r="B197" s="37" t="str">
        <f>IF(F197&lt;=$G$10,VLOOKUP('[1]KALKULATOR 2023 PPK'!A212,[1]Robocze!$B$23:$C$102,2),"")</f>
        <v>16 rok</v>
      </c>
      <c r="C197" s="37">
        <f t="shared" si="20"/>
        <v>2038</v>
      </c>
      <c r="D197" s="38" t="str">
        <f t="shared" si="21"/>
        <v>styczeń</v>
      </c>
      <c r="E197" s="39">
        <f t="shared" si="27"/>
        <v>35.08333333333325</v>
      </c>
      <c r="F197" s="40">
        <f t="shared" si="22"/>
        <v>50406</v>
      </c>
      <c r="G197" s="40">
        <f t="shared" si="23"/>
        <v>50436</v>
      </c>
      <c r="H197" s="42">
        <f>IF(F197&lt;=$G$10,$G$3,"")</f>
        <v>0.03</v>
      </c>
      <c r="I197" s="41">
        <f>IF(B197&lt;&gt;"",$G$4,"")</f>
        <v>200</v>
      </c>
      <c r="J197" s="41">
        <f t="shared" si="24"/>
        <v>36200</v>
      </c>
      <c r="K197" s="41">
        <f>IF(B197&lt;&gt;"",J197*H197/12,"")</f>
        <v>90.5</v>
      </c>
      <c r="L197" s="41">
        <f>IF(B197&lt;&gt;"",M197-J197,"")</f>
        <v>8235.5</v>
      </c>
      <c r="M197" s="41">
        <f>IF(B197&lt;&gt;"",M196+I197+K197,"")</f>
        <v>44435.5</v>
      </c>
      <c r="N197" s="41">
        <f>IF(G197&lt;&gt;"",IF(E197&gt;=$G$7,$G$5,0),"")</f>
        <v>0</v>
      </c>
      <c r="O197" s="41">
        <f t="shared" si="25"/>
        <v>0</v>
      </c>
      <c r="P197" s="41">
        <f>IF(G197&lt;&gt;"",R196*H197/12,"")</f>
        <v>0</v>
      </c>
      <c r="Q197" s="41">
        <f>IF(G197&lt;&gt;"",R197-O197,"")</f>
        <v>0</v>
      </c>
      <c r="R197" s="41">
        <f>IF(G197&lt;&gt;"",R196+N197+P197,"")</f>
        <v>0</v>
      </c>
      <c r="T197" s="40">
        <f t="shared" si="26"/>
        <v>50406</v>
      </c>
      <c r="U197" s="53">
        <f>J197</f>
        <v>36200</v>
      </c>
      <c r="V197" s="53">
        <f>M197</f>
        <v>44435.5</v>
      </c>
      <c r="W197" s="53">
        <f>O197</f>
        <v>0</v>
      </c>
      <c r="X197" s="53">
        <f>R197</f>
        <v>0</v>
      </c>
    </row>
    <row r="198" spans="1:24" x14ac:dyDescent="0.35">
      <c r="A198" s="37">
        <f t="shared" si="19"/>
        <v>182</v>
      </c>
      <c r="B198" s="37" t="str">
        <f>IF(F198&lt;=$G$10,VLOOKUP('[1]KALKULATOR 2023 PPK'!A213,[1]Robocze!$B$23:$C$102,2),"")</f>
        <v>16 rok</v>
      </c>
      <c r="C198" s="37">
        <f t="shared" si="20"/>
        <v>2038</v>
      </c>
      <c r="D198" s="38" t="str">
        <f t="shared" si="21"/>
        <v>luty</v>
      </c>
      <c r="E198" s="39">
        <f t="shared" si="27"/>
        <v>35.166666666666586</v>
      </c>
      <c r="F198" s="43">
        <f t="shared" si="22"/>
        <v>50437</v>
      </c>
      <c r="G198" s="40">
        <f t="shared" si="23"/>
        <v>50464</v>
      </c>
      <c r="H198" s="42">
        <f>IF(F198&lt;=$G$10,$G$3,"")</f>
        <v>0.03</v>
      </c>
      <c r="I198" s="41">
        <f>IF(B198&lt;&gt;"",$G$4,"")</f>
        <v>200</v>
      </c>
      <c r="J198" s="41">
        <f t="shared" si="24"/>
        <v>36400</v>
      </c>
      <c r="K198" s="41">
        <f>IF(B198&lt;&gt;"",J198*H198/12,"")</f>
        <v>91</v>
      </c>
      <c r="L198" s="41">
        <f>IF(B198&lt;&gt;"",M198-J198,"")</f>
        <v>8326.5</v>
      </c>
      <c r="M198" s="41">
        <f>IF(B198&lt;&gt;"",M197+I198+K198,"")</f>
        <v>44726.5</v>
      </c>
      <c r="N198" s="41">
        <f>IF(G198&lt;&gt;"",IF(E198&gt;=$G$7,$G$5,0),"")</f>
        <v>0</v>
      </c>
      <c r="O198" s="41">
        <f t="shared" si="25"/>
        <v>0</v>
      </c>
      <c r="P198" s="41">
        <f>IF(G198&lt;&gt;"",R197*H198/12,"")</f>
        <v>0</v>
      </c>
      <c r="Q198" s="41">
        <f>IF(G198&lt;&gt;"",R198-O198,"")</f>
        <v>0</v>
      </c>
      <c r="R198" s="41">
        <f>IF(G198&lt;&gt;"",R197+N198+P198,"")</f>
        <v>0</v>
      </c>
      <c r="T198" s="40">
        <f t="shared" si="26"/>
        <v>50437</v>
      </c>
      <c r="U198" s="53">
        <f>J198</f>
        <v>36400</v>
      </c>
      <c r="V198" s="53">
        <f>M198</f>
        <v>44726.5</v>
      </c>
      <c r="W198" s="53">
        <f>O198</f>
        <v>0</v>
      </c>
      <c r="X198" s="53">
        <f>R198</f>
        <v>0</v>
      </c>
    </row>
    <row r="199" spans="1:24" x14ac:dyDescent="0.35">
      <c r="A199" s="37">
        <f t="shared" si="19"/>
        <v>183</v>
      </c>
      <c r="B199" s="37" t="str">
        <f>IF(F199&lt;=$G$10,VLOOKUP('[1]KALKULATOR 2023 PPK'!A214,[1]Robocze!$B$23:$C$102,2),"")</f>
        <v>16 rok</v>
      </c>
      <c r="C199" s="37">
        <f t="shared" si="20"/>
        <v>2038</v>
      </c>
      <c r="D199" s="38" t="str">
        <f t="shared" si="21"/>
        <v>marzec</v>
      </c>
      <c r="E199" s="39">
        <f t="shared" si="27"/>
        <v>35.249999999999922</v>
      </c>
      <c r="F199" s="43">
        <f t="shared" si="22"/>
        <v>50465</v>
      </c>
      <c r="G199" s="40">
        <f t="shared" si="23"/>
        <v>50495</v>
      </c>
      <c r="H199" s="42">
        <f>IF(F199&lt;=$G$10,$G$3,"")</f>
        <v>0.03</v>
      </c>
      <c r="I199" s="41">
        <f>IF(B199&lt;&gt;"",$G$4,"")</f>
        <v>200</v>
      </c>
      <c r="J199" s="41">
        <f t="shared" si="24"/>
        <v>36600</v>
      </c>
      <c r="K199" s="41">
        <f>IF(B199&lt;&gt;"",J199*H199/12,"")</f>
        <v>91.5</v>
      </c>
      <c r="L199" s="41">
        <f>IF(B199&lt;&gt;"",M199-J199,"")</f>
        <v>8418</v>
      </c>
      <c r="M199" s="41">
        <f>IF(B199&lt;&gt;"",M198+I199+K199,"")</f>
        <v>45018</v>
      </c>
      <c r="N199" s="41">
        <f>IF(G199&lt;&gt;"",IF(E199&gt;=$G$7,$G$5,0),"")</f>
        <v>0</v>
      </c>
      <c r="O199" s="41">
        <f t="shared" si="25"/>
        <v>0</v>
      </c>
      <c r="P199" s="41">
        <f>IF(G199&lt;&gt;"",R198*H199/12,"")</f>
        <v>0</v>
      </c>
      <c r="Q199" s="41">
        <f>IF(G199&lt;&gt;"",R199-O199,"")</f>
        <v>0</v>
      </c>
      <c r="R199" s="41">
        <f>IF(G199&lt;&gt;"",R198+N199+P199,"")</f>
        <v>0</v>
      </c>
      <c r="T199" s="40">
        <f t="shared" si="26"/>
        <v>50465</v>
      </c>
      <c r="U199" s="53">
        <f>J199</f>
        <v>36600</v>
      </c>
      <c r="V199" s="53">
        <f>M199</f>
        <v>45018</v>
      </c>
      <c r="W199" s="53">
        <f>O199</f>
        <v>0</v>
      </c>
      <c r="X199" s="53">
        <f>R199</f>
        <v>0</v>
      </c>
    </row>
    <row r="200" spans="1:24" x14ac:dyDescent="0.35">
      <c r="A200" s="37">
        <f t="shared" si="19"/>
        <v>184</v>
      </c>
      <c r="B200" s="37" t="str">
        <f>IF(F200&lt;=$G$10,VLOOKUP('[1]KALKULATOR 2023 PPK'!A215,[1]Robocze!$B$23:$C$102,2),"")</f>
        <v>16 rok</v>
      </c>
      <c r="C200" s="37">
        <f t="shared" si="20"/>
        <v>2038</v>
      </c>
      <c r="D200" s="38" t="str">
        <f t="shared" si="21"/>
        <v>kwiecień</v>
      </c>
      <c r="E200" s="39">
        <f t="shared" si="27"/>
        <v>35.333333333333258</v>
      </c>
      <c r="F200" s="43">
        <f t="shared" si="22"/>
        <v>50496</v>
      </c>
      <c r="G200" s="40">
        <f t="shared" si="23"/>
        <v>50525</v>
      </c>
      <c r="H200" s="42">
        <f>IF(F200&lt;=$G$10,$G$3,"")</f>
        <v>0.03</v>
      </c>
      <c r="I200" s="41">
        <f>IF(B200&lt;&gt;"",$G$4,"")</f>
        <v>200</v>
      </c>
      <c r="J200" s="41">
        <f t="shared" si="24"/>
        <v>36800</v>
      </c>
      <c r="K200" s="41">
        <f>IF(B200&lt;&gt;"",J200*H200/12,"")</f>
        <v>92</v>
      </c>
      <c r="L200" s="41">
        <f>IF(B200&lt;&gt;"",M200-J200,"")</f>
        <v>8510</v>
      </c>
      <c r="M200" s="41">
        <f>IF(B200&lt;&gt;"",M199+I200+K200,"")</f>
        <v>45310</v>
      </c>
      <c r="N200" s="41">
        <f>IF(G200&lt;&gt;"",IF(E200&gt;=$G$7,$G$5,0),"")</f>
        <v>0</v>
      </c>
      <c r="O200" s="41">
        <f t="shared" si="25"/>
        <v>0</v>
      </c>
      <c r="P200" s="41">
        <f>IF(G200&lt;&gt;"",R199*H200/12,"")</f>
        <v>0</v>
      </c>
      <c r="Q200" s="41">
        <f>IF(G200&lt;&gt;"",R200-O200,"")</f>
        <v>0</v>
      </c>
      <c r="R200" s="41">
        <f>IF(G200&lt;&gt;"",R199+N200+P200,"")</f>
        <v>0</v>
      </c>
      <c r="T200" s="40">
        <f t="shared" si="26"/>
        <v>50496</v>
      </c>
      <c r="U200" s="53">
        <f>J200</f>
        <v>36800</v>
      </c>
      <c r="V200" s="53">
        <f>M200</f>
        <v>45310</v>
      </c>
      <c r="W200" s="53">
        <f>O200</f>
        <v>0</v>
      </c>
      <c r="X200" s="53">
        <f>R200</f>
        <v>0</v>
      </c>
    </row>
    <row r="201" spans="1:24" x14ac:dyDescent="0.35">
      <c r="A201" s="37">
        <f t="shared" si="19"/>
        <v>185</v>
      </c>
      <c r="B201" s="37" t="str">
        <f>IF(F201&lt;=$G$10,VLOOKUP('[1]KALKULATOR 2023 PPK'!A216,[1]Robocze!$B$23:$C$102,2),"")</f>
        <v>16 rok</v>
      </c>
      <c r="C201" s="37">
        <f t="shared" si="20"/>
        <v>2038</v>
      </c>
      <c r="D201" s="38" t="str">
        <f t="shared" si="21"/>
        <v>maj</v>
      </c>
      <c r="E201" s="39">
        <f t="shared" si="27"/>
        <v>35.416666666666593</v>
      </c>
      <c r="F201" s="43">
        <f t="shared" si="22"/>
        <v>50526</v>
      </c>
      <c r="G201" s="40">
        <f t="shared" si="23"/>
        <v>50556</v>
      </c>
      <c r="H201" s="42">
        <f>IF(F201&lt;=$G$10,$G$3,"")</f>
        <v>0.03</v>
      </c>
      <c r="I201" s="41">
        <f>IF(B201&lt;&gt;"",$G$4,"")</f>
        <v>200</v>
      </c>
      <c r="J201" s="41">
        <f t="shared" si="24"/>
        <v>37000</v>
      </c>
      <c r="K201" s="41">
        <f>IF(B201&lt;&gt;"",J201*H201/12,"")</f>
        <v>92.5</v>
      </c>
      <c r="L201" s="41">
        <f>IF(B201&lt;&gt;"",M201-J201,"")</f>
        <v>8602.5</v>
      </c>
      <c r="M201" s="41">
        <f>IF(B201&lt;&gt;"",M200+I201+K201,"")</f>
        <v>45602.5</v>
      </c>
      <c r="N201" s="41">
        <f>IF(G201&lt;&gt;"",IF(E201&gt;=$G$7,$G$5,0),"")</f>
        <v>0</v>
      </c>
      <c r="O201" s="41">
        <f t="shared" si="25"/>
        <v>0</v>
      </c>
      <c r="P201" s="41">
        <f>IF(G201&lt;&gt;"",R200*H201/12,"")</f>
        <v>0</v>
      </c>
      <c r="Q201" s="41">
        <f>IF(G201&lt;&gt;"",R201-O201,"")</f>
        <v>0</v>
      </c>
      <c r="R201" s="41">
        <f>IF(G201&lt;&gt;"",R200+N201+P201,"")</f>
        <v>0</v>
      </c>
      <c r="T201" s="40">
        <f t="shared" si="26"/>
        <v>50526</v>
      </c>
      <c r="U201" s="53">
        <f>J201</f>
        <v>37000</v>
      </c>
      <c r="V201" s="53">
        <f>M201</f>
        <v>45602.5</v>
      </c>
      <c r="W201" s="53">
        <f>O201</f>
        <v>0</v>
      </c>
      <c r="X201" s="53">
        <f>R201</f>
        <v>0</v>
      </c>
    </row>
    <row r="202" spans="1:24" x14ac:dyDescent="0.35">
      <c r="A202" s="37">
        <f t="shared" si="19"/>
        <v>186</v>
      </c>
      <c r="B202" s="37" t="str">
        <f>IF(F202&lt;=$G$10,VLOOKUP('[1]KALKULATOR 2023 PPK'!A217,[1]Robocze!$B$23:$C$102,2),"")</f>
        <v>16 rok</v>
      </c>
      <c r="C202" s="37">
        <f t="shared" si="20"/>
        <v>2038</v>
      </c>
      <c r="D202" s="38" t="str">
        <f t="shared" si="21"/>
        <v>czerwiec</v>
      </c>
      <c r="E202" s="39">
        <f t="shared" si="27"/>
        <v>35.499999999999929</v>
      </c>
      <c r="F202" s="43">
        <f t="shared" si="22"/>
        <v>50557</v>
      </c>
      <c r="G202" s="40">
        <f t="shared" si="23"/>
        <v>50586</v>
      </c>
      <c r="H202" s="42">
        <f>IF(F202&lt;=$G$10,$G$3,"")</f>
        <v>0.03</v>
      </c>
      <c r="I202" s="41">
        <f>IF(B202&lt;&gt;"",$G$4,"")</f>
        <v>200</v>
      </c>
      <c r="J202" s="41">
        <f t="shared" si="24"/>
        <v>37200</v>
      </c>
      <c r="K202" s="41">
        <f>IF(B202&lt;&gt;"",J202*H202/12,"")</f>
        <v>93</v>
      </c>
      <c r="L202" s="41">
        <f>IF(B202&lt;&gt;"",M202-J202,"")</f>
        <v>8695.5</v>
      </c>
      <c r="M202" s="41">
        <f>IF(B202&lt;&gt;"",M201+I202+K202,"")</f>
        <v>45895.5</v>
      </c>
      <c r="N202" s="41">
        <f>IF(G202&lt;&gt;"",IF(E202&gt;=$G$7,$G$5,0),"")</f>
        <v>0</v>
      </c>
      <c r="O202" s="41">
        <f t="shared" si="25"/>
        <v>0</v>
      </c>
      <c r="P202" s="41">
        <f>IF(G202&lt;&gt;"",R201*H202/12,"")</f>
        <v>0</v>
      </c>
      <c r="Q202" s="41">
        <f>IF(G202&lt;&gt;"",R202-O202,"")</f>
        <v>0</v>
      </c>
      <c r="R202" s="41">
        <f>IF(G202&lt;&gt;"",R201+N202+P202,"")</f>
        <v>0</v>
      </c>
      <c r="T202" s="40">
        <f t="shared" si="26"/>
        <v>50557</v>
      </c>
      <c r="U202" s="53">
        <f>J202</f>
        <v>37200</v>
      </c>
      <c r="V202" s="53">
        <f>M202</f>
        <v>45895.5</v>
      </c>
      <c r="W202" s="53">
        <f>O202</f>
        <v>0</v>
      </c>
      <c r="X202" s="53">
        <f>R202</f>
        <v>0</v>
      </c>
    </row>
    <row r="203" spans="1:24" x14ac:dyDescent="0.35">
      <c r="A203" s="37">
        <f t="shared" si="19"/>
        <v>187</v>
      </c>
      <c r="B203" s="37" t="str">
        <f>IF(F203&lt;=$G$10,VLOOKUP('[1]KALKULATOR 2023 PPK'!A218,[1]Robocze!$B$23:$C$102,2),"")</f>
        <v>16 rok</v>
      </c>
      <c r="C203" s="37">
        <f t="shared" si="20"/>
        <v>2038</v>
      </c>
      <c r="D203" s="38" t="str">
        <f t="shared" si="21"/>
        <v>lipiec</v>
      </c>
      <c r="E203" s="39">
        <f t="shared" si="27"/>
        <v>35.583333333333265</v>
      </c>
      <c r="F203" s="43">
        <f t="shared" si="22"/>
        <v>50587</v>
      </c>
      <c r="G203" s="40">
        <f t="shared" si="23"/>
        <v>50617</v>
      </c>
      <c r="H203" s="42">
        <f>IF(F203&lt;=$G$10,$G$3,"")</f>
        <v>0.03</v>
      </c>
      <c r="I203" s="41">
        <f>IF(B203&lt;&gt;"",$G$4,"")</f>
        <v>200</v>
      </c>
      <c r="J203" s="41">
        <f t="shared" si="24"/>
        <v>37400</v>
      </c>
      <c r="K203" s="41">
        <f>IF(B203&lt;&gt;"",J203*H203/12,"")</f>
        <v>93.5</v>
      </c>
      <c r="L203" s="41">
        <f>IF(B203&lt;&gt;"",M203-J203,"")</f>
        <v>8789</v>
      </c>
      <c r="M203" s="41">
        <f>IF(B203&lt;&gt;"",M202+I203+K203,"")</f>
        <v>46189</v>
      </c>
      <c r="N203" s="41">
        <f>IF(G203&lt;&gt;"",IF(E203&gt;=$G$7,$G$5,0),"")</f>
        <v>0</v>
      </c>
      <c r="O203" s="41">
        <f t="shared" si="25"/>
        <v>0</v>
      </c>
      <c r="P203" s="41">
        <f>IF(G203&lt;&gt;"",R202*H203/12,"")</f>
        <v>0</v>
      </c>
      <c r="Q203" s="41">
        <f>IF(G203&lt;&gt;"",R203-O203,"")</f>
        <v>0</v>
      </c>
      <c r="R203" s="41">
        <f>IF(G203&lt;&gt;"",R202+N203+P203,"")</f>
        <v>0</v>
      </c>
      <c r="T203" s="40">
        <f t="shared" si="26"/>
        <v>50587</v>
      </c>
      <c r="U203" s="53">
        <f>J203</f>
        <v>37400</v>
      </c>
      <c r="V203" s="53">
        <f>M203</f>
        <v>46189</v>
      </c>
      <c r="W203" s="53">
        <f>O203</f>
        <v>0</v>
      </c>
      <c r="X203" s="53">
        <f>R203</f>
        <v>0</v>
      </c>
    </row>
    <row r="204" spans="1:24" x14ac:dyDescent="0.35">
      <c r="A204" s="37">
        <f t="shared" si="19"/>
        <v>188</v>
      </c>
      <c r="B204" s="37" t="str">
        <f>IF(F204&lt;=$G$10,VLOOKUP('[1]KALKULATOR 2023 PPK'!A219,[1]Robocze!$B$23:$C$102,2),"")</f>
        <v>16 rok</v>
      </c>
      <c r="C204" s="37">
        <f t="shared" si="20"/>
        <v>2038</v>
      </c>
      <c r="D204" s="38" t="str">
        <f t="shared" si="21"/>
        <v>sierpień</v>
      </c>
      <c r="E204" s="39">
        <f t="shared" si="27"/>
        <v>35.6666666666666</v>
      </c>
      <c r="F204" s="43">
        <f t="shared" si="22"/>
        <v>50618</v>
      </c>
      <c r="G204" s="40">
        <f t="shared" si="23"/>
        <v>50648</v>
      </c>
      <c r="H204" s="42">
        <f>IF(F204&lt;=$G$10,$G$3,"")</f>
        <v>0.03</v>
      </c>
      <c r="I204" s="41">
        <f>IF(B204&lt;&gt;"",$G$4,"")</f>
        <v>200</v>
      </c>
      <c r="J204" s="41">
        <f t="shared" si="24"/>
        <v>37600</v>
      </c>
      <c r="K204" s="41">
        <f>IF(B204&lt;&gt;"",J204*H204/12,"")</f>
        <v>94</v>
      </c>
      <c r="L204" s="41">
        <f>IF(B204&lt;&gt;"",M204-J204,"")</f>
        <v>8883</v>
      </c>
      <c r="M204" s="41">
        <f>IF(B204&lt;&gt;"",M203+I204+K204,"")</f>
        <v>46483</v>
      </c>
      <c r="N204" s="41">
        <f>IF(G204&lt;&gt;"",IF(E204&gt;=$G$7,$G$5,0),"")</f>
        <v>0</v>
      </c>
      <c r="O204" s="41">
        <f t="shared" si="25"/>
        <v>0</v>
      </c>
      <c r="P204" s="41">
        <f>IF(G204&lt;&gt;"",R203*H204/12,"")</f>
        <v>0</v>
      </c>
      <c r="Q204" s="41">
        <f>IF(G204&lt;&gt;"",R204-O204,"")</f>
        <v>0</v>
      </c>
      <c r="R204" s="41">
        <f>IF(G204&lt;&gt;"",R203+N204+P204,"")</f>
        <v>0</v>
      </c>
      <c r="T204" s="40">
        <f t="shared" si="26"/>
        <v>50618</v>
      </c>
      <c r="U204" s="53">
        <f>J204</f>
        <v>37600</v>
      </c>
      <c r="V204" s="53">
        <f>M204</f>
        <v>46483</v>
      </c>
      <c r="W204" s="53">
        <f>O204</f>
        <v>0</v>
      </c>
      <c r="X204" s="53">
        <f>R204</f>
        <v>0</v>
      </c>
    </row>
    <row r="205" spans="1:24" x14ac:dyDescent="0.35">
      <c r="A205" s="37">
        <f t="shared" si="19"/>
        <v>189</v>
      </c>
      <c r="B205" s="37" t="str">
        <f>IF(F205&lt;=$G$10,VLOOKUP('[1]KALKULATOR 2023 PPK'!A220,[1]Robocze!$B$23:$C$102,2),"")</f>
        <v>16 rok</v>
      </c>
      <c r="C205" s="37">
        <f t="shared" si="20"/>
        <v>2038</v>
      </c>
      <c r="D205" s="38" t="str">
        <f t="shared" si="21"/>
        <v>wrzesień</v>
      </c>
      <c r="E205" s="39">
        <f t="shared" si="27"/>
        <v>35.749999999999936</v>
      </c>
      <c r="F205" s="43">
        <f t="shared" si="22"/>
        <v>50649</v>
      </c>
      <c r="G205" s="40">
        <f t="shared" si="23"/>
        <v>50678</v>
      </c>
      <c r="H205" s="42">
        <f>IF(F205&lt;=$G$10,$G$3,"")</f>
        <v>0.03</v>
      </c>
      <c r="I205" s="41">
        <f>IF(B205&lt;&gt;"",$G$4,"")</f>
        <v>200</v>
      </c>
      <c r="J205" s="41">
        <f t="shared" si="24"/>
        <v>37800</v>
      </c>
      <c r="K205" s="41">
        <f>IF(B205&lt;&gt;"",J205*H205/12,"")</f>
        <v>94.5</v>
      </c>
      <c r="L205" s="41">
        <f>IF(B205&lt;&gt;"",M205-J205,"")</f>
        <v>8977.5</v>
      </c>
      <c r="M205" s="41">
        <f>IF(B205&lt;&gt;"",M204+I205+K205,"")</f>
        <v>46777.5</v>
      </c>
      <c r="N205" s="41">
        <f>IF(G205&lt;&gt;"",IF(E205&gt;=$G$7,$G$5,0),"")</f>
        <v>0</v>
      </c>
      <c r="O205" s="41">
        <f t="shared" si="25"/>
        <v>0</v>
      </c>
      <c r="P205" s="41">
        <f>IF(G205&lt;&gt;"",R204*H205/12,"")</f>
        <v>0</v>
      </c>
      <c r="Q205" s="41">
        <f>IF(G205&lt;&gt;"",R205-O205,"")</f>
        <v>0</v>
      </c>
      <c r="R205" s="41">
        <f>IF(G205&lt;&gt;"",R204+N205+P205,"")</f>
        <v>0</v>
      </c>
      <c r="T205" s="40">
        <f t="shared" si="26"/>
        <v>50649</v>
      </c>
      <c r="U205" s="53">
        <f>J205</f>
        <v>37800</v>
      </c>
      <c r="V205" s="53">
        <f>M205</f>
        <v>46777.5</v>
      </c>
      <c r="W205" s="53">
        <f>O205</f>
        <v>0</v>
      </c>
      <c r="X205" s="53">
        <f>R205</f>
        <v>0</v>
      </c>
    </row>
    <row r="206" spans="1:24" x14ac:dyDescent="0.35">
      <c r="A206" s="37">
        <f t="shared" si="19"/>
        <v>190</v>
      </c>
      <c r="B206" s="37" t="str">
        <f>IF(F206&lt;=$G$10,VLOOKUP('[1]KALKULATOR 2023 PPK'!A221,[1]Robocze!$B$23:$C$102,2),"")</f>
        <v>16 rok</v>
      </c>
      <c r="C206" s="37">
        <f t="shared" si="20"/>
        <v>2038</v>
      </c>
      <c r="D206" s="38" t="str">
        <f t="shared" si="21"/>
        <v>październik</v>
      </c>
      <c r="E206" s="39">
        <f t="shared" si="27"/>
        <v>35.833333333333272</v>
      </c>
      <c r="F206" s="43">
        <f t="shared" si="22"/>
        <v>50679</v>
      </c>
      <c r="G206" s="40">
        <f t="shared" si="23"/>
        <v>50709</v>
      </c>
      <c r="H206" s="42">
        <f>IF(F206&lt;=$G$10,$G$3,"")</f>
        <v>0.03</v>
      </c>
      <c r="I206" s="41">
        <f>IF(B206&lt;&gt;"",$G$4,"")</f>
        <v>200</v>
      </c>
      <c r="J206" s="41">
        <f t="shared" si="24"/>
        <v>38000</v>
      </c>
      <c r="K206" s="41">
        <f>IF(B206&lt;&gt;"",J206*H206/12,"")</f>
        <v>95</v>
      </c>
      <c r="L206" s="41">
        <f>IF(B206&lt;&gt;"",M206-J206,"")</f>
        <v>9072.5</v>
      </c>
      <c r="M206" s="41">
        <f>IF(B206&lt;&gt;"",M205+I206+K206,"")</f>
        <v>47072.5</v>
      </c>
      <c r="N206" s="41">
        <f>IF(G206&lt;&gt;"",IF(E206&gt;=$G$7,$G$5,0),"")</f>
        <v>0</v>
      </c>
      <c r="O206" s="41">
        <f t="shared" si="25"/>
        <v>0</v>
      </c>
      <c r="P206" s="41">
        <f>IF(G206&lt;&gt;"",R205*H206/12,"")</f>
        <v>0</v>
      </c>
      <c r="Q206" s="41">
        <f>IF(G206&lt;&gt;"",R206-O206,"")</f>
        <v>0</v>
      </c>
      <c r="R206" s="41">
        <f>IF(G206&lt;&gt;"",R205+N206+P206,"")</f>
        <v>0</v>
      </c>
      <c r="T206" s="40">
        <f t="shared" si="26"/>
        <v>50679</v>
      </c>
      <c r="U206" s="53">
        <f>J206</f>
        <v>38000</v>
      </c>
      <c r="V206" s="53">
        <f>M206</f>
        <v>47072.5</v>
      </c>
      <c r="W206" s="53">
        <f>O206</f>
        <v>0</v>
      </c>
      <c r="X206" s="53">
        <f>R206</f>
        <v>0</v>
      </c>
    </row>
    <row r="207" spans="1:24" x14ac:dyDescent="0.35">
      <c r="A207" s="37">
        <f t="shared" si="19"/>
        <v>191</v>
      </c>
      <c r="B207" s="37" t="str">
        <f>IF(F207&lt;=$G$10,VLOOKUP('[1]KALKULATOR 2023 PPK'!A222,[1]Robocze!$B$23:$C$102,2),"")</f>
        <v>16 rok</v>
      </c>
      <c r="C207" s="37">
        <f t="shared" si="20"/>
        <v>2038</v>
      </c>
      <c r="D207" s="38" t="str">
        <f t="shared" si="21"/>
        <v>listopad</v>
      </c>
      <c r="E207" s="39">
        <f t="shared" si="27"/>
        <v>35.916666666666607</v>
      </c>
      <c r="F207" s="43">
        <f t="shared" si="22"/>
        <v>50710</v>
      </c>
      <c r="G207" s="40">
        <f t="shared" si="23"/>
        <v>50739</v>
      </c>
      <c r="H207" s="42">
        <f>IF(F207&lt;=$G$10,$G$3,"")</f>
        <v>0.03</v>
      </c>
      <c r="I207" s="41">
        <f>IF(B207&lt;&gt;"",$G$4,"")</f>
        <v>200</v>
      </c>
      <c r="J207" s="41">
        <f t="shared" si="24"/>
        <v>38200</v>
      </c>
      <c r="K207" s="41">
        <f>IF(B207&lt;&gt;"",J207*H207/12,"")</f>
        <v>95.5</v>
      </c>
      <c r="L207" s="41">
        <f>IF(B207&lt;&gt;"",M207-J207,"")</f>
        <v>9168</v>
      </c>
      <c r="M207" s="41">
        <f>IF(B207&lt;&gt;"",M206+I207+K207,"")</f>
        <v>47368</v>
      </c>
      <c r="N207" s="41">
        <f>IF(G207&lt;&gt;"",IF(E207&gt;=$G$7,$G$5,0),"")</f>
        <v>0</v>
      </c>
      <c r="O207" s="41">
        <f t="shared" si="25"/>
        <v>0</v>
      </c>
      <c r="P207" s="41">
        <f>IF(G207&lt;&gt;"",R206*H207/12,"")</f>
        <v>0</v>
      </c>
      <c r="Q207" s="41">
        <f>IF(G207&lt;&gt;"",R207-O207,"")</f>
        <v>0</v>
      </c>
      <c r="R207" s="41">
        <f>IF(G207&lt;&gt;"",R206+N207+P207,"")</f>
        <v>0</v>
      </c>
      <c r="T207" s="40">
        <f t="shared" si="26"/>
        <v>50710</v>
      </c>
      <c r="U207" s="53">
        <f>J207</f>
        <v>38200</v>
      </c>
      <c r="V207" s="53">
        <f>M207</f>
        <v>47368</v>
      </c>
      <c r="W207" s="53">
        <f>O207</f>
        <v>0</v>
      </c>
      <c r="X207" s="53">
        <f>R207</f>
        <v>0</v>
      </c>
    </row>
    <row r="208" spans="1:24" s="56" customFormat="1" x14ac:dyDescent="0.35">
      <c r="A208" s="37">
        <f t="shared" si="19"/>
        <v>192</v>
      </c>
      <c r="B208" s="44" t="str">
        <f>IF(F208&lt;=$G$10,VLOOKUP('[1]KALKULATOR 2023 PPK'!A223,[1]Robocze!$B$23:$C$102,2),"")</f>
        <v>16 rok</v>
      </c>
      <c r="C208" s="44">
        <f t="shared" si="20"/>
        <v>2038</v>
      </c>
      <c r="D208" s="38" t="str">
        <f t="shared" si="21"/>
        <v>grudzień</v>
      </c>
      <c r="E208" s="45">
        <f t="shared" si="27"/>
        <v>35.999999999999943</v>
      </c>
      <c r="F208" s="46">
        <f t="shared" si="22"/>
        <v>50740</v>
      </c>
      <c r="G208" s="47">
        <f t="shared" si="23"/>
        <v>50770</v>
      </c>
      <c r="H208" s="42">
        <f>IF(F208&lt;=$G$10,$G$3,"")</f>
        <v>0.03</v>
      </c>
      <c r="I208" s="41">
        <f>IF(B208&lt;&gt;"",$G$4,"")</f>
        <v>200</v>
      </c>
      <c r="J208" s="48">
        <f t="shared" si="24"/>
        <v>38400</v>
      </c>
      <c r="K208" s="41">
        <f>IF(B208&lt;&gt;"",J208*H208/12,"")</f>
        <v>96</v>
      </c>
      <c r="L208" s="48">
        <f>IF(B208&lt;&gt;"",M208-J208,"")</f>
        <v>9264</v>
      </c>
      <c r="M208" s="41">
        <f>IF(B208&lt;&gt;"",M207+I208+K208,"")</f>
        <v>47664</v>
      </c>
      <c r="N208" s="41">
        <f>IF(G208&lt;&gt;"",IF(E208&gt;=$G$7,$G$5,0),"")</f>
        <v>0</v>
      </c>
      <c r="O208" s="48">
        <f t="shared" si="25"/>
        <v>0</v>
      </c>
      <c r="P208" s="41">
        <f>IF(G208&lt;&gt;"",R207*H208/12,"")</f>
        <v>0</v>
      </c>
      <c r="Q208" s="48">
        <f>IF(G208&lt;&gt;"",R208-O208,"")</f>
        <v>0</v>
      </c>
      <c r="R208" s="41">
        <f>IF(G208&lt;&gt;"",R207+N208+P208,"")</f>
        <v>0</v>
      </c>
      <c r="T208" s="40">
        <f t="shared" si="26"/>
        <v>50740</v>
      </c>
      <c r="U208" s="53">
        <f>J208</f>
        <v>38400</v>
      </c>
      <c r="V208" s="53">
        <f>M208</f>
        <v>47664</v>
      </c>
      <c r="W208" s="53">
        <f>O208</f>
        <v>0</v>
      </c>
      <c r="X208" s="53">
        <f>R208</f>
        <v>0</v>
      </c>
    </row>
    <row r="209" spans="1:24" x14ac:dyDescent="0.35">
      <c r="A209" s="37">
        <f t="shared" si="19"/>
        <v>193</v>
      </c>
      <c r="B209" s="37" t="str">
        <f>IF(F209&lt;=$G$10,VLOOKUP('[1]KALKULATOR 2023 PPK'!A224,[1]Robocze!$B$23:$C$102,2),"")</f>
        <v>17 rok</v>
      </c>
      <c r="C209" s="37">
        <f t="shared" si="20"/>
        <v>2039</v>
      </c>
      <c r="D209" s="38" t="str">
        <f t="shared" si="21"/>
        <v>styczeń</v>
      </c>
      <c r="E209" s="39">
        <f t="shared" si="27"/>
        <v>36.083333333333279</v>
      </c>
      <c r="F209" s="40">
        <f t="shared" si="22"/>
        <v>50771</v>
      </c>
      <c r="G209" s="40">
        <f t="shared" si="23"/>
        <v>50801</v>
      </c>
      <c r="H209" s="42">
        <f>IF(F209&lt;=$G$10,$G$3,"")</f>
        <v>0.03</v>
      </c>
      <c r="I209" s="41">
        <f>IF(B209&lt;&gt;"",$G$4,"")</f>
        <v>200</v>
      </c>
      <c r="J209" s="41">
        <f t="shared" si="24"/>
        <v>38600</v>
      </c>
      <c r="K209" s="41">
        <f>IF(B209&lt;&gt;"",J209*H209/12,"")</f>
        <v>96.5</v>
      </c>
      <c r="L209" s="41">
        <f>IF(B209&lt;&gt;"",M209-J209,"")</f>
        <v>9360.5</v>
      </c>
      <c r="M209" s="41">
        <f>IF(B209&lt;&gt;"",M208+I209+K209,"")</f>
        <v>47960.5</v>
      </c>
      <c r="N209" s="41">
        <f>IF(G209&lt;&gt;"",IF(E209&gt;=$G$7,$G$5,0),"")</f>
        <v>0</v>
      </c>
      <c r="O209" s="41">
        <f t="shared" si="25"/>
        <v>0</v>
      </c>
      <c r="P209" s="41">
        <f>IF(G209&lt;&gt;"",R208*H209/12,"")</f>
        <v>0</v>
      </c>
      <c r="Q209" s="41">
        <f>IF(G209&lt;&gt;"",R209-O209,"")</f>
        <v>0</v>
      </c>
      <c r="R209" s="41">
        <f>IF(G209&lt;&gt;"",R208+N209+P209,"")</f>
        <v>0</v>
      </c>
      <c r="T209" s="40">
        <f t="shared" si="26"/>
        <v>50771</v>
      </c>
      <c r="U209" s="53">
        <f>J209</f>
        <v>38600</v>
      </c>
      <c r="V209" s="53">
        <f>M209</f>
        <v>47960.5</v>
      </c>
      <c r="W209" s="53">
        <f>O209</f>
        <v>0</v>
      </c>
      <c r="X209" s="53">
        <f>R209</f>
        <v>0</v>
      </c>
    </row>
    <row r="210" spans="1:24" x14ac:dyDescent="0.35">
      <c r="A210" s="37">
        <f t="shared" ref="A210:A273" si="28">IFERROR(IF((A209+1)&lt;=($G$8-$G$6)*12,A209+1,""),"")</f>
        <v>194</v>
      </c>
      <c r="B210" s="37" t="str">
        <f>IF(F210&lt;=$G$10,VLOOKUP('[1]KALKULATOR 2023 PPK'!A225,[1]Robocze!$B$23:$C$102,2),"")</f>
        <v>17 rok</v>
      </c>
      <c r="C210" s="37">
        <f t="shared" ref="C210:C273" si="29">IF(B210="","",YEAR(F210))</f>
        <v>2039</v>
      </c>
      <c r="D210" s="38" t="str">
        <f t="shared" ref="D210:D273" si="30">IF(B210&lt;&gt;"",TEXT(F210,"mmmm"),"")</f>
        <v>luty</v>
      </c>
      <c r="E210" s="39">
        <f t="shared" si="27"/>
        <v>36.166666666666615</v>
      </c>
      <c r="F210" s="43">
        <f t="shared" ref="F210:F273" si="31">IF(OR(B209="",F209&gt;$G$10,A210=""),"",EDATE(F209,1))</f>
        <v>50802</v>
      </c>
      <c r="G210" s="40">
        <f t="shared" ref="G210:G273" si="32">IFERROR(EOMONTH(F210,0),"")</f>
        <v>50829</v>
      </c>
      <c r="H210" s="42">
        <f>IF(F210&lt;=$G$10,$G$3,"")</f>
        <v>0.03</v>
      </c>
      <c r="I210" s="41">
        <f>IF(B210&lt;&gt;"",$G$4,"")</f>
        <v>200</v>
      </c>
      <c r="J210" s="41">
        <f t="shared" ref="J210:J273" si="33">IFERROR(J209+I210,"")</f>
        <v>38800</v>
      </c>
      <c r="K210" s="41">
        <f>IF(B210&lt;&gt;"",J210*H210/12,"")</f>
        <v>97</v>
      </c>
      <c r="L210" s="41">
        <f>IF(B210&lt;&gt;"",M210-J210,"")</f>
        <v>9457.5</v>
      </c>
      <c r="M210" s="41">
        <f>IF(B210&lt;&gt;"",M209+I210+K210,"")</f>
        <v>48257.5</v>
      </c>
      <c r="N210" s="41">
        <f>IF(G210&lt;&gt;"",IF(E210&gt;=$G$7,$G$5,0),"")</f>
        <v>0</v>
      </c>
      <c r="O210" s="41">
        <f t="shared" ref="O210:O273" si="34">IFERROR(O209+N210,"")</f>
        <v>0</v>
      </c>
      <c r="P210" s="41">
        <f>IF(G210&lt;&gt;"",R209*H210/12,"")</f>
        <v>0</v>
      </c>
      <c r="Q210" s="41">
        <f>IF(G210&lt;&gt;"",R210-O210,"")</f>
        <v>0</v>
      </c>
      <c r="R210" s="41">
        <f>IF(G210&lt;&gt;"",R209+N210+P210,"")</f>
        <v>0</v>
      </c>
      <c r="T210" s="40">
        <f t="shared" ref="T210:T273" si="35">F210</f>
        <v>50802</v>
      </c>
      <c r="U210" s="53">
        <f>J210</f>
        <v>38800</v>
      </c>
      <c r="V210" s="53">
        <f>M210</f>
        <v>48257.5</v>
      </c>
      <c r="W210" s="53">
        <f>O210</f>
        <v>0</v>
      </c>
      <c r="X210" s="53">
        <f>R210</f>
        <v>0</v>
      </c>
    </row>
    <row r="211" spans="1:24" x14ac:dyDescent="0.35">
      <c r="A211" s="37">
        <f t="shared" si="28"/>
        <v>195</v>
      </c>
      <c r="B211" s="37" t="str">
        <f>IF(F211&lt;=$G$10,VLOOKUP('[1]KALKULATOR 2023 PPK'!A226,[1]Robocze!$B$23:$C$102,2),"")</f>
        <v>17 rok</v>
      </c>
      <c r="C211" s="37">
        <f t="shared" si="29"/>
        <v>2039</v>
      </c>
      <c r="D211" s="38" t="str">
        <f t="shared" si="30"/>
        <v>marzec</v>
      </c>
      <c r="E211" s="39">
        <f t="shared" ref="E211:E274" si="36">IF(B211="","",E210+1/12)</f>
        <v>36.24999999999995</v>
      </c>
      <c r="F211" s="43">
        <f t="shared" si="31"/>
        <v>50830</v>
      </c>
      <c r="G211" s="40">
        <f t="shared" si="32"/>
        <v>50860</v>
      </c>
      <c r="H211" s="42">
        <f>IF(F211&lt;=$G$10,$G$3,"")</f>
        <v>0.03</v>
      </c>
      <c r="I211" s="41">
        <f>IF(B211&lt;&gt;"",$G$4,"")</f>
        <v>200</v>
      </c>
      <c r="J211" s="41">
        <f t="shared" si="33"/>
        <v>39000</v>
      </c>
      <c r="K211" s="41">
        <f>IF(B211&lt;&gt;"",J211*H211/12,"")</f>
        <v>97.5</v>
      </c>
      <c r="L211" s="41">
        <f>IF(B211&lt;&gt;"",M211-J211,"")</f>
        <v>9555</v>
      </c>
      <c r="M211" s="41">
        <f>IF(B211&lt;&gt;"",M210+I211+K211,"")</f>
        <v>48555</v>
      </c>
      <c r="N211" s="41">
        <f>IF(G211&lt;&gt;"",IF(E211&gt;=$G$7,$G$5,0),"")</f>
        <v>0</v>
      </c>
      <c r="O211" s="41">
        <f t="shared" si="34"/>
        <v>0</v>
      </c>
      <c r="P211" s="41">
        <f>IF(G211&lt;&gt;"",R210*H211/12,"")</f>
        <v>0</v>
      </c>
      <c r="Q211" s="41">
        <f>IF(G211&lt;&gt;"",R211-O211,"")</f>
        <v>0</v>
      </c>
      <c r="R211" s="41">
        <f>IF(G211&lt;&gt;"",R210+N211+P211,"")</f>
        <v>0</v>
      </c>
      <c r="T211" s="40">
        <f t="shared" si="35"/>
        <v>50830</v>
      </c>
      <c r="U211" s="53">
        <f>J211</f>
        <v>39000</v>
      </c>
      <c r="V211" s="53">
        <f>M211</f>
        <v>48555</v>
      </c>
      <c r="W211" s="53">
        <f>O211</f>
        <v>0</v>
      </c>
      <c r="X211" s="53">
        <f>R211</f>
        <v>0</v>
      </c>
    </row>
    <row r="212" spans="1:24" x14ac:dyDescent="0.35">
      <c r="A212" s="37">
        <f t="shared" si="28"/>
        <v>196</v>
      </c>
      <c r="B212" s="37" t="str">
        <f>IF(F212&lt;=$G$10,VLOOKUP('[1]KALKULATOR 2023 PPK'!A227,[1]Robocze!$B$23:$C$102,2),"")</f>
        <v>17 rok</v>
      </c>
      <c r="C212" s="37">
        <f t="shared" si="29"/>
        <v>2039</v>
      </c>
      <c r="D212" s="38" t="str">
        <f t="shared" si="30"/>
        <v>kwiecień</v>
      </c>
      <c r="E212" s="39">
        <f t="shared" si="36"/>
        <v>36.333333333333286</v>
      </c>
      <c r="F212" s="43">
        <f t="shared" si="31"/>
        <v>50861</v>
      </c>
      <c r="G212" s="40">
        <f t="shared" si="32"/>
        <v>50890</v>
      </c>
      <c r="H212" s="42">
        <f>IF(F212&lt;=$G$10,$G$3,"")</f>
        <v>0.03</v>
      </c>
      <c r="I212" s="41">
        <f>IF(B212&lt;&gt;"",$G$4,"")</f>
        <v>200</v>
      </c>
      <c r="J212" s="41">
        <f t="shared" si="33"/>
        <v>39200</v>
      </c>
      <c r="K212" s="41">
        <f>IF(B212&lt;&gt;"",J212*H212/12,"")</f>
        <v>98</v>
      </c>
      <c r="L212" s="41">
        <f>IF(B212&lt;&gt;"",M212-J212,"")</f>
        <v>9653</v>
      </c>
      <c r="M212" s="41">
        <f>IF(B212&lt;&gt;"",M211+I212+K212,"")</f>
        <v>48853</v>
      </c>
      <c r="N212" s="41">
        <f>IF(G212&lt;&gt;"",IF(E212&gt;=$G$7,$G$5,0),"")</f>
        <v>0</v>
      </c>
      <c r="O212" s="41">
        <f t="shared" si="34"/>
        <v>0</v>
      </c>
      <c r="P212" s="41">
        <f>IF(G212&lt;&gt;"",R211*H212/12,"")</f>
        <v>0</v>
      </c>
      <c r="Q212" s="41">
        <f>IF(G212&lt;&gt;"",R212-O212,"")</f>
        <v>0</v>
      </c>
      <c r="R212" s="41">
        <f>IF(G212&lt;&gt;"",R211+N212+P212,"")</f>
        <v>0</v>
      </c>
      <c r="T212" s="40">
        <f t="shared" si="35"/>
        <v>50861</v>
      </c>
      <c r="U212" s="53">
        <f>J212</f>
        <v>39200</v>
      </c>
      <c r="V212" s="53">
        <f>M212</f>
        <v>48853</v>
      </c>
      <c r="W212" s="53">
        <f>O212</f>
        <v>0</v>
      </c>
      <c r="X212" s="53">
        <f>R212</f>
        <v>0</v>
      </c>
    </row>
    <row r="213" spans="1:24" x14ac:dyDescent="0.35">
      <c r="A213" s="37">
        <f t="shared" si="28"/>
        <v>197</v>
      </c>
      <c r="B213" s="37" t="str">
        <f>IF(F213&lt;=$G$10,VLOOKUP('[1]KALKULATOR 2023 PPK'!A228,[1]Robocze!$B$23:$C$102,2),"")</f>
        <v>17 rok</v>
      </c>
      <c r="C213" s="37">
        <f t="shared" si="29"/>
        <v>2039</v>
      </c>
      <c r="D213" s="38" t="str">
        <f t="shared" si="30"/>
        <v>maj</v>
      </c>
      <c r="E213" s="39">
        <f t="shared" si="36"/>
        <v>36.416666666666622</v>
      </c>
      <c r="F213" s="43">
        <f t="shared" si="31"/>
        <v>50891</v>
      </c>
      <c r="G213" s="40">
        <f t="shared" si="32"/>
        <v>50921</v>
      </c>
      <c r="H213" s="42">
        <f>IF(F213&lt;=$G$10,$G$3,"")</f>
        <v>0.03</v>
      </c>
      <c r="I213" s="41">
        <f>IF(B213&lt;&gt;"",$G$4,"")</f>
        <v>200</v>
      </c>
      <c r="J213" s="41">
        <f t="shared" si="33"/>
        <v>39400</v>
      </c>
      <c r="K213" s="41">
        <f>IF(B213&lt;&gt;"",J213*H213/12,"")</f>
        <v>98.5</v>
      </c>
      <c r="L213" s="41">
        <f>IF(B213&lt;&gt;"",M213-J213,"")</f>
        <v>9751.5</v>
      </c>
      <c r="M213" s="41">
        <f>IF(B213&lt;&gt;"",M212+I213+K213,"")</f>
        <v>49151.5</v>
      </c>
      <c r="N213" s="41">
        <f>IF(G213&lt;&gt;"",IF(E213&gt;=$G$7,$G$5,0),"")</f>
        <v>0</v>
      </c>
      <c r="O213" s="41">
        <f t="shared" si="34"/>
        <v>0</v>
      </c>
      <c r="P213" s="41">
        <f>IF(G213&lt;&gt;"",R212*H213/12,"")</f>
        <v>0</v>
      </c>
      <c r="Q213" s="41">
        <f>IF(G213&lt;&gt;"",R213-O213,"")</f>
        <v>0</v>
      </c>
      <c r="R213" s="41">
        <f>IF(G213&lt;&gt;"",R212+N213+P213,"")</f>
        <v>0</v>
      </c>
      <c r="T213" s="40">
        <f t="shared" si="35"/>
        <v>50891</v>
      </c>
      <c r="U213" s="53">
        <f>J213</f>
        <v>39400</v>
      </c>
      <c r="V213" s="53">
        <f>M213</f>
        <v>49151.5</v>
      </c>
      <c r="W213" s="53">
        <f>O213</f>
        <v>0</v>
      </c>
      <c r="X213" s="53">
        <f>R213</f>
        <v>0</v>
      </c>
    </row>
    <row r="214" spans="1:24" x14ac:dyDescent="0.35">
      <c r="A214" s="37">
        <f t="shared" si="28"/>
        <v>198</v>
      </c>
      <c r="B214" s="37" t="str">
        <f>IF(F214&lt;=$G$10,VLOOKUP('[1]KALKULATOR 2023 PPK'!A229,[1]Robocze!$B$23:$C$102,2),"")</f>
        <v>17 rok</v>
      </c>
      <c r="C214" s="37">
        <f t="shared" si="29"/>
        <v>2039</v>
      </c>
      <c r="D214" s="38" t="str">
        <f t="shared" si="30"/>
        <v>czerwiec</v>
      </c>
      <c r="E214" s="39">
        <f t="shared" si="36"/>
        <v>36.499999999999957</v>
      </c>
      <c r="F214" s="43">
        <f t="shared" si="31"/>
        <v>50922</v>
      </c>
      <c r="G214" s="40">
        <f t="shared" si="32"/>
        <v>50951</v>
      </c>
      <c r="H214" s="42">
        <f>IF(F214&lt;=$G$10,$G$3,"")</f>
        <v>0.03</v>
      </c>
      <c r="I214" s="41">
        <f>IF(B214&lt;&gt;"",$G$4,"")</f>
        <v>200</v>
      </c>
      <c r="J214" s="41">
        <f t="shared" si="33"/>
        <v>39600</v>
      </c>
      <c r="K214" s="41">
        <f>IF(B214&lt;&gt;"",J214*H214/12,"")</f>
        <v>99</v>
      </c>
      <c r="L214" s="41">
        <f>IF(B214&lt;&gt;"",M214-J214,"")</f>
        <v>9850.5</v>
      </c>
      <c r="M214" s="41">
        <f>IF(B214&lt;&gt;"",M213+I214+K214,"")</f>
        <v>49450.5</v>
      </c>
      <c r="N214" s="41">
        <f>IF(G214&lt;&gt;"",IF(E214&gt;=$G$7,$G$5,0),"")</f>
        <v>0</v>
      </c>
      <c r="O214" s="41">
        <f t="shared" si="34"/>
        <v>0</v>
      </c>
      <c r="P214" s="41">
        <f>IF(G214&lt;&gt;"",R213*H214/12,"")</f>
        <v>0</v>
      </c>
      <c r="Q214" s="41">
        <f>IF(G214&lt;&gt;"",R214-O214,"")</f>
        <v>0</v>
      </c>
      <c r="R214" s="41">
        <f>IF(G214&lt;&gt;"",R213+N214+P214,"")</f>
        <v>0</v>
      </c>
      <c r="T214" s="40">
        <f t="shared" si="35"/>
        <v>50922</v>
      </c>
      <c r="U214" s="53">
        <f>J214</f>
        <v>39600</v>
      </c>
      <c r="V214" s="53">
        <f>M214</f>
        <v>49450.5</v>
      </c>
      <c r="W214" s="53">
        <f>O214</f>
        <v>0</v>
      </c>
      <c r="X214" s="53">
        <f>R214</f>
        <v>0</v>
      </c>
    </row>
    <row r="215" spans="1:24" x14ac:dyDescent="0.35">
      <c r="A215" s="37">
        <f t="shared" si="28"/>
        <v>199</v>
      </c>
      <c r="B215" s="37" t="str">
        <f>IF(F215&lt;=$G$10,VLOOKUP('[1]KALKULATOR 2023 PPK'!A230,[1]Robocze!$B$23:$C$102,2),"")</f>
        <v>17 rok</v>
      </c>
      <c r="C215" s="37">
        <f t="shared" si="29"/>
        <v>2039</v>
      </c>
      <c r="D215" s="38" t="str">
        <f t="shared" si="30"/>
        <v>lipiec</v>
      </c>
      <c r="E215" s="39">
        <f t="shared" si="36"/>
        <v>36.583333333333293</v>
      </c>
      <c r="F215" s="43">
        <f t="shared" si="31"/>
        <v>50952</v>
      </c>
      <c r="G215" s="40">
        <f t="shared" si="32"/>
        <v>50982</v>
      </c>
      <c r="H215" s="42">
        <f>IF(F215&lt;=$G$10,$G$3,"")</f>
        <v>0.03</v>
      </c>
      <c r="I215" s="41">
        <f>IF(B215&lt;&gt;"",$G$4,"")</f>
        <v>200</v>
      </c>
      <c r="J215" s="41">
        <f t="shared" si="33"/>
        <v>39800</v>
      </c>
      <c r="K215" s="41">
        <f>IF(B215&lt;&gt;"",J215*H215/12,"")</f>
        <v>99.5</v>
      </c>
      <c r="L215" s="41">
        <f>IF(B215&lt;&gt;"",M215-J215,"")</f>
        <v>9950</v>
      </c>
      <c r="M215" s="41">
        <f>IF(B215&lt;&gt;"",M214+I215+K215,"")</f>
        <v>49750</v>
      </c>
      <c r="N215" s="41">
        <f>IF(G215&lt;&gt;"",IF(E215&gt;=$G$7,$G$5,0),"")</f>
        <v>0</v>
      </c>
      <c r="O215" s="41">
        <f t="shared" si="34"/>
        <v>0</v>
      </c>
      <c r="P215" s="41">
        <f>IF(G215&lt;&gt;"",R214*H215/12,"")</f>
        <v>0</v>
      </c>
      <c r="Q215" s="41">
        <f>IF(G215&lt;&gt;"",R215-O215,"")</f>
        <v>0</v>
      </c>
      <c r="R215" s="41">
        <f>IF(G215&lt;&gt;"",R214+N215+P215,"")</f>
        <v>0</v>
      </c>
      <c r="T215" s="40">
        <f t="shared" si="35"/>
        <v>50952</v>
      </c>
      <c r="U215" s="53">
        <f>J215</f>
        <v>39800</v>
      </c>
      <c r="V215" s="53">
        <f>M215</f>
        <v>49750</v>
      </c>
      <c r="W215" s="53">
        <f>O215</f>
        <v>0</v>
      </c>
      <c r="X215" s="53">
        <f>R215</f>
        <v>0</v>
      </c>
    </row>
    <row r="216" spans="1:24" x14ac:dyDescent="0.35">
      <c r="A216" s="37">
        <f t="shared" si="28"/>
        <v>200</v>
      </c>
      <c r="B216" s="37" t="str">
        <f>IF(F216&lt;=$G$10,VLOOKUP('[1]KALKULATOR 2023 PPK'!A231,[1]Robocze!$B$23:$C$102,2),"")</f>
        <v>17 rok</v>
      </c>
      <c r="C216" s="37">
        <f t="shared" si="29"/>
        <v>2039</v>
      </c>
      <c r="D216" s="38" t="str">
        <f t="shared" si="30"/>
        <v>sierpień</v>
      </c>
      <c r="E216" s="39">
        <f t="shared" si="36"/>
        <v>36.666666666666629</v>
      </c>
      <c r="F216" s="43">
        <f t="shared" si="31"/>
        <v>50983</v>
      </c>
      <c r="G216" s="40">
        <f t="shared" si="32"/>
        <v>51013</v>
      </c>
      <c r="H216" s="42">
        <f>IF(F216&lt;=$G$10,$G$3,"")</f>
        <v>0.03</v>
      </c>
      <c r="I216" s="41">
        <f>IF(B216&lt;&gt;"",$G$4,"")</f>
        <v>200</v>
      </c>
      <c r="J216" s="41">
        <f t="shared" si="33"/>
        <v>40000</v>
      </c>
      <c r="K216" s="41">
        <f>IF(B216&lt;&gt;"",J216*H216/12,"")</f>
        <v>100</v>
      </c>
      <c r="L216" s="41">
        <f>IF(B216&lt;&gt;"",M216-J216,"")</f>
        <v>10050</v>
      </c>
      <c r="M216" s="41">
        <f>IF(B216&lt;&gt;"",M215+I216+K216,"")</f>
        <v>50050</v>
      </c>
      <c r="N216" s="41">
        <f>IF(G216&lt;&gt;"",IF(E216&gt;=$G$7,$G$5,0),"")</f>
        <v>0</v>
      </c>
      <c r="O216" s="41">
        <f t="shared" si="34"/>
        <v>0</v>
      </c>
      <c r="P216" s="41">
        <f>IF(G216&lt;&gt;"",R215*H216/12,"")</f>
        <v>0</v>
      </c>
      <c r="Q216" s="41">
        <f>IF(G216&lt;&gt;"",R216-O216,"")</f>
        <v>0</v>
      </c>
      <c r="R216" s="41">
        <f>IF(G216&lt;&gt;"",R215+N216+P216,"")</f>
        <v>0</v>
      </c>
      <c r="T216" s="40">
        <f t="shared" si="35"/>
        <v>50983</v>
      </c>
      <c r="U216" s="53">
        <f>J216</f>
        <v>40000</v>
      </c>
      <c r="V216" s="53">
        <f>M216</f>
        <v>50050</v>
      </c>
      <c r="W216" s="53">
        <f>O216</f>
        <v>0</v>
      </c>
      <c r="X216" s="53">
        <f>R216</f>
        <v>0</v>
      </c>
    </row>
    <row r="217" spans="1:24" x14ac:dyDescent="0.35">
      <c r="A217" s="37">
        <f t="shared" si="28"/>
        <v>201</v>
      </c>
      <c r="B217" s="37" t="str">
        <f>IF(F217&lt;=$G$10,VLOOKUP('[1]KALKULATOR 2023 PPK'!A232,[1]Robocze!$B$23:$C$102,2),"")</f>
        <v>17 rok</v>
      </c>
      <c r="C217" s="37">
        <f t="shared" si="29"/>
        <v>2039</v>
      </c>
      <c r="D217" s="38" t="str">
        <f t="shared" si="30"/>
        <v>wrzesień</v>
      </c>
      <c r="E217" s="39">
        <f t="shared" si="36"/>
        <v>36.749999999999964</v>
      </c>
      <c r="F217" s="43">
        <f t="shared" si="31"/>
        <v>51014</v>
      </c>
      <c r="G217" s="40">
        <f t="shared" si="32"/>
        <v>51043</v>
      </c>
      <c r="H217" s="42">
        <f>IF(F217&lt;=$G$10,$G$3,"")</f>
        <v>0.03</v>
      </c>
      <c r="I217" s="41">
        <f>IF(B217&lt;&gt;"",$G$4,"")</f>
        <v>200</v>
      </c>
      <c r="J217" s="41">
        <f t="shared" si="33"/>
        <v>40200</v>
      </c>
      <c r="K217" s="41">
        <f>IF(B217&lt;&gt;"",J217*H217/12,"")</f>
        <v>100.5</v>
      </c>
      <c r="L217" s="41">
        <f>IF(B217&lt;&gt;"",M217-J217,"")</f>
        <v>10150.5</v>
      </c>
      <c r="M217" s="41">
        <f>IF(B217&lt;&gt;"",M216+I217+K217,"")</f>
        <v>50350.5</v>
      </c>
      <c r="N217" s="41">
        <f>IF(G217&lt;&gt;"",IF(E217&gt;=$G$7,$G$5,0),"")</f>
        <v>0</v>
      </c>
      <c r="O217" s="41">
        <f t="shared" si="34"/>
        <v>0</v>
      </c>
      <c r="P217" s="41">
        <f>IF(G217&lt;&gt;"",R216*H217/12,"")</f>
        <v>0</v>
      </c>
      <c r="Q217" s="41">
        <f>IF(G217&lt;&gt;"",R217-O217,"")</f>
        <v>0</v>
      </c>
      <c r="R217" s="41">
        <f>IF(G217&lt;&gt;"",R216+N217+P217,"")</f>
        <v>0</v>
      </c>
      <c r="T217" s="40">
        <f t="shared" si="35"/>
        <v>51014</v>
      </c>
      <c r="U217" s="53">
        <f>J217</f>
        <v>40200</v>
      </c>
      <c r="V217" s="53">
        <f>M217</f>
        <v>50350.5</v>
      </c>
      <c r="W217" s="53">
        <f>O217</f>
        <v>0</v>
      </c>
      <c r="X217" s="53">
        <f>R217</f>
        <v>0</v>
      </c>
    </row>
    <row r="218" spans="1:24" x14ac:dyDescent="0.35">
      <c r="A218" s="37">
        <f t="shared" si="28"/>
        <v>202</v>
      </c>
      <c r="B218" s="37" t="str">
        <f>IF(F218&lt;=$G$10,VLOOKUP('[1]KALKULATOR 2023 PPK'!A233,[1]Robocze!$B$23:$C$102,2),"")</f>
        <v>17 rok</v>
      </c>
      <c r="C218" s="37">
        <f t="shared" si="29"/>
        <v>2039</v>
      </c>
      <c r="D218" s="38" t="str">
        <f t="shared" si="30"/>
        <v>październik</v>
      </c>
      <c r="E218" s="39">
        <f t="shared" si="36"/>
        <v>36.8333333333333</v>
      </c>
      <c r="F218" s="43">
        <f t="shared" si="31"/>
        <v>51044</v>
      </c>
      <c r="G218" s="40">
        <f t="shared" si="32"/>
        <v>51074</v>
      </c>
      <c r="H218" s="42">
        <f>IF(F218&lt;=$G$10,$G$3,"")</f>
        <v>0.03</v>
      </c>
      <c r="I218" s="41">
        <f>IF(B218&lt;&gt;"",$G$4,"")</f>
        <v>200</v>
      </c>
      <c r="J218" s="41">
        <f t="shared" si="33"/>
        <v>40400</v>
      </c>
      <c r="K218" s="41">
        <f>IF(B218&lt;&gt;"",J218*H218/12,"")</f>
        <v>101</v>
      </c>
      <c r="L218" s="41">
        <f>IF(B218&lt;&gt;"",M218-J218,"")</f>
        <v>10251.5</v>
      </c>
      <c r="M218" s="41">
        <f>IF(B218&lt;&gt;"",M217+I218+K218,"")</f>
        <v>50651.5</v>
      </c>
      <c r="N218" s="41">
        <f>IF(G218&lt;&gt;"",IF(E218&gt;=$G$7,$G$5,0),"")</f>
        <v>0</v>
      </c>
      <c r="O218" s="41">
        <f t="shared" si="34"/>
        <v>0</v>
      </c>
      <c r="P218" s="41">
        <f>IF(G218&lt;&gt;"",R217*H218/12,"")</f>
        <v>0</v>
      </c>
      <c r="Q218" s="41">
        <f>IF(G218&lt;&gt;"",R218-O218,"")</f>
        <v>0</v>
      </c>
      <c r="R218" s="41">
        <f>IF(G218&lt;&gt;"",R217+N218+P218,"")</f>
        <v>0</v>
      </c>
      <c r="T218" s="40">
        <f t="shared" si="35"/>
        <v>51044</v>
      </c>
      <c r="U218" s="53">
        <f>J218</f>
        <v>40400</v>
      </c>
      <c r="V218" s="53">
        <f>M218</f>
        <v>50651.5</v>
      </c>
      <c r="W218" s="53">
        <f>O218</f>
        <v>0</v>
      </c>
      <c r="X218" s="53">
        <f>R218</f>
        <v>0</v>
      </c>
    </row>
    <row r="219" spans="1:24" x14ac:dyDescent="0.35">
      <c r="A219" s="37">
        <f t="shared" si="28"/>
        <v>203</v>
      </c>
      <c r="B219" s="37" t="str">
        <f>IF(F219&lt;=$G$10,VLOOKUP('[1]KALKULATOR 2023 PPK'!A234,[1]Robocze!$B$23:$C$102,2),"")</f>
        <v>17 rok</v>
      </c>
      <c r="C219" s="37">
        <f t="shared" si="29"/>
        <v>2039</v>
      </c>
      <c r="D219" s="38" t="str">
        <f t="shared" si="30"/>
        <v>listopad</v>
      </c>
      <c r="E219" s="39">
        <f t="shared" si="36"/>
        <v>36.916666666666636</v>
      </c>
      <c r="F219" s="43">
        <f t="shared" si="31"/>
        <v>51075</v>
      </c>
      <c r="G219" s="40">
        <f t="shared" si="32"/>
        <v>51104</v>
      </c>
      <c r="H219" s="42">
        <f>IF(F219&lt;=$G$10,$G$3,"")</f>
        <v>0.03</v>
      </c>
      <c r="I219" s="41">
        <f>IF(B219&lt;&gt;"",$G$4,"")</f>
        <v>200</v>
      </c>
      <c r="J219" s="41">
        <f t="shared" si="33"/>
        <v>40600</v>
      </c>
      <c r="K219" s="41">
        <f>IF(B219&lt;&gt;"",J219*H219/12,"")</f>
        <v>101.5</v>
      </c>
      <c r="L219" s="41">
        <f>IF(B219&lt;&gt;"",M219-J219,"")</f>
        <v>10353</v>
      </c>
      <c r="M219" s="41">
        <f>IF(B219&lt;&gt;"",M218+I219+K219,"")</f>
        <v>50953</v>
      </c>
      <c r="N219" s="41">
        <f>IF(G219&lt;&gt;"",IF(E219&gt;=$G$7,$G$5,0),"")</f>
        <v>0</v>
      </c>
      <c r="O219" s="41">
        <f t="shared" si="34"/>
        <v>0</v>
      </c>
      <c r="P219" s="41">
        <f>IF(G219&lt;&gt;"",R218*H219/12,"")</f>
        <v>0</v>
      </c>
      <c r="Q219" s="41">
        <f>IF(G219&lt;&gt;"",R219-O219,"")</f>
        <v>0</v>
      </c>
      <c r="R219" s="41">
        <f>IF(G219&lt;&gt;"",R218+N219+P219,"")</f>
        <v>0</v>
      </c>
      <c r="T219" s="40">
        <f t="shared" si="35"/>
        <v>51075</v>
      </c>
      <c r="U219" s="53">
        <f>J219</f>
        <v>40600</v>
      </c>
      <c r="V219" s="53">
        <f>M219</f>
        <v>50953</v>
      </c>
      <c r="W219" s="53">
        <f>O219</f>
        <v>0</v>
      </c>
      <c r="X219" s="53">
        <f>R219</f>
        <v>0</v>
      </c>
    </row>
    <row r="220" spans="1:24" s="56" customFormat="1" x14ac:dyDescent="0.35">
      <c r="A220" s="37">
        <f t="shared" si="28"/>
        <v>204</v>
      </c>
      <c r="B220" s="44" t="str">
        <f>IF(F220&lt;=$G$10,VLOOKUP('[1]KALKULATOR 2023 PPK'!A235,[1]Robocze!$B$23:$C$102,2),"")</f>
        <v>17 rok</v>
      </c>
      <c r="C220" s="44">
        <f t="shared" si="29"/>
        <v>2039</v>
      </c>
      <c r="D220" s="38" t="str">
        <f t="shared" si="30"/>
        <v>grudzień</v>
      </c>
      <c r="E220" s="45">
        <f t="shared" si="36"/>
        <v>36.999999999999972</v>
      </c>
      <c r="F220" s="46">
        <f t="shared" si="31"/>
        <v>51105</v>
      </c>
      <c r="G220" s="47">
        <f t="shared" si="32"/>
        <v>51135</v>
      </c>
      <c r="H220" s="42">
        <f>IF(F220&lt;=$G$10,$G$3,"")</f>
        <v>0.03</v>
      </c>
      <c r="I220" s="41">
        <f>IF(B220&lt;&gt;"",$G$4,"")</f>
        <v>200</v>
      </c>
      <c r="J220" s="48">
        <f t="shared" si="33"/>
        <v>40800</v>
      </c>
      <c r="K220" s="41">
        <f>IF(B220&lt;&gt;"",J220*H220/12,"")</f>
        <v>102</v>
      </c>
      <c r="L220" s="48">
        <f>IF(B220&lt;&gt;"",M220-J220,"")</f>
        <v>10455</v>
      </c>
      <c r="M220" s="41">
        <f>IF(B220&lt;&gt;"",M219+I220+K220,"")</f>
        <v>51255</v>
      </c>
      <c r="N220" s="41">
        <f>IF(G220&lt;&gt;"",IF(E220&gt;=$G$7,$G$5,0),"")</f>
        <v>0</v>
      </c>
      <c r="O220" s="48">
        <f t="shared" si="34"/>
        <v>0</v>
      </c>
      <c r="P220" s="41">
        <f>IF(G220&lt;&gt;"",R219*H220/12,"")</f>
        <v>0</v>
      </c>
      <c r="Q220" s="48">
        <f>IF(G220&lt;&gt;"",R220-O220,"")</f>
        <v>0</v>
      </c>
      <c r="R220" s="41">
        <f>IF(G220&lt;&gt;"",R219+N220+P220,"")</f>
        <v>0</v>
      </c>
      <c r="T220" s="40">
        <f t="shared" si="35"/>
        <v>51105</v>
      </c>
      <c r="U220" s="53">
        <f>J220</f>
        <v>40800</v>
      </c>
      <c r="V220" s="53">
        <f>M220</f>
        <v>51255</v>
      </c>
      <c r="W220" s="53">
        <f>O220</f>
        <v>0</v>
      </c>
      <c r="X220" s="53">
        <f>R220</f>
        <v>0</v>
      </c>
    </row>
    <row r="221" spans="1:24" x14ac:dyDescent="0.35">
      <c r="A221" s="37">
        <f t="shared" si="28"/>
        <v>205</v>
      </c>
      <c r="B221" s="37" t="str">
        <f>IF(F221&lt;=$G$10,VLOOKUP('[1]KALKULATOR 2023 PPK'!A236,[1]Robocze!$B$23:$C$102,2),"")</f>
        <v>18 rok</v>
      </c>
      <c r="C221" s="37">
        <f t="shared" si="29"/>
        <v>2040</v>
      </c>
      <c r="D221" s="38" t="str">
        <f t="shared" si="30"/>
        <v>styczeń</v>
      </c>
      <c r="E221" s="39">
        <f t="shared" si="36"/>
        <v>37.083333333333307</v>
      </c>
      <c r="F221" s="40">
        <f t="shared" si="31"/>
        <v>51136</v>
      </c>
      <c r="G221" s="40">
        <f t="shared" si="32"/>
        <v>51166</v>
      </c>
      <c r="H221" s="42">
        <f>IF(F221&lt;=$G$10,$G$3,"")</f>
        <v>0.03</v>
      </c>
      <c r="I221" s="41">
        <f>IF(B221&lt;&gt;"",$G$4,"")</f>
        <v>200</v>
      </c>
      <c r="J221" s="41">
        <f t="shared" si="33"/>
        <v>41000</v>
      </c>
      <c r="K221" s="41">
        <f>IF(B221&lt;&gt;"",J221*H221/12,"")</f>
        <v>102.5</v>
      </c>
      <c r="L221" s="41">
        <f>IF(B221&lt;&gt;"",M221-J221,"")</f>
        <v>10557.5</v>
      </c>
      <c r="M221" s="41">
        <f>IF(B221&lt;&gt;"",M220+I221+K221,"")</f>
        <v>51557.5</v>
      </c>
      <c r="N221" s="41">
        <f>IF(G221&lt;&gt;"",IF(E221&gt;=$G$7,$G$5,0),"")</f>
        <v>0</v>
      </c>
      <c r="O221" s="41">
        <f t="shared" si="34"/>
        <v>0</v>
      </c>
      <c r="P221" s="41">
        <f>IF(G221&lt;&gt;"",R220*H221/12,"")</f>
        <v>0</v>
      </c>
      <c r="Q221" s="41">
        <f>IF(G221&lt;&gt;"",R221-O221,"")</f>
        <v>0</v>
      </c>
      <c r="R221" s="41">
        <f>IF(G221&lt;&gt;"",R220+N221+P221,"")</f>
        <v>0</v>
      </c>
      <c r="T221" s="40">
        <f t="shared" si="35"/>
        <v>51136</v>
      </c>
      <c r="U221" s="53">
        <f>J221</f>
        <v>41000</v>
      </c>
      <c r="V221" s="53">
        <f>M221</f>
        <v>51557.5</v>
      </c>
      <c r="W221" s="53">
        <f>O221</f>
        <v>0</v>
      </c>
      <c r="X221" s="53">
        <f>R221</f>
        <v>0</v>
      </c>
    </row>
    <row r="222" spans="1:24" x14ac:dyDescent="0.35">
      <c r="A222" s="37">
        <f t="shared" si="28"/>
        <v>206</v>
      </c>
      <c r="B222" s="37" t="str">
        <f>IF(F222&lt;=$G$10,VLOOKUP('[1]KALKULATOR 2023 PPK'!A237,[1]Robocze!$B$23:$C$102,2),"")</f>
        <v>18 rok</v>
      </c>
      <c r="C222" s="37">
        <f t="shared" si="29"/>
        <v>2040</v>
      </c>
      <c r="D222" s="38" t="str">
        <f t="shared" si="30"/>
        <v>luty</v>
      </c>
      <c r="E222" s="39">
        <f t="shared" si="36"/>
        <v>37.166666666666643</v>
      </c>
      <c r="F222" s="43">
        <f t="shared" si="31"/>
        <v>51167</v>
      </c>
      <c r="G222" s="40">
        <f t="shared" si="32"/>
        <v>51195</v>
      </c>
      <c r="H222" s="42">
        <f>IF(F222&lt;=$G$10,$G$3,"")</f>
        <v>0.03</v>
      </c>
      <c r="I222" s="41">
        <f>IF(B222&lt;&gt;"",$G$4,"")</f>
        <v>200</v>
      </c>
      <c r="J222" s="41">
        <f t="shared" si="33"/>
        <v>41200</v>
      </c>
      <c r="K222" s="41">
        <f>IF(B222&lt;&gt;"",J222*H222/12,"")</f>
        <v>103</v>
      </c>
      <c r="L222" s="41">
        <f>IF(B222&lt;&gt;"",M222-J222,"")</f>
        <v>10660.5</v>
      </c>
      <c r="M222" s="41">
        <f>IF(B222&lt;&gt;"",M221+I222+K222,"")</f>
        <v>51860.5</v>
      </c>
      <c r="N222" s="41">
        <f>IF(G222&lt;&gt;"",IF(E222&gt;=$G$7,$G$5,0),"")</f>
        <v>0</v>
      </c>
      <c r="O222" s="41">
        <f t="shared" si="34"/>
        <v>0</v>
      </c>
      <c r="P222" s="41">
        <f>IF(G222&lt;&gt;"",R221*H222/12,"")</f>
        <v>0</v>
      </c>
      <c r="Q222" s="41">
        <f>IF(G222&lt;&gt;"",R222-O222,"")</f>
        <v>0</v>
      </c>
      <c r="R222" s="41">
        <f>IF(G222&lt;&gt;"",R221+N222+P222,"")</f>
        <v>0</v>
      </c>
      <c r="T222" s="40">
        <f t="shared" si="35"/>
        <v>51167</v>
      </c>
      <c r="U222" s="53">
        <f>J222</f>
        <v>41200</v>
      </c>
      <c r="V222" s="53">
        <f>M222</f>
        <v>51860.5</v>
      </c>
      <c r="W222" s="53">
        <f>O222</f>
        <v>0</v>
      </c>
      <c r="X222" s="53">
        <f>R222</f>
        <v>0</v>
      </c>
    </row>
    <row r="223" spans="1:24" x14ac:dyDescent="0.35">
      <c r="A223" s="37">
        <f t="shared" si="28"/>
        <v>207</v>
      </c>
      <c r="B223" s="37" t="str">
        <f>IF(F223&lt;=$G$10,VLOOKUP('[1]KALKULATOR 2023 PPK'!A238,[1]Robocze!$B$23:$C$102,2),"")</f>
        <v>18 rok</v>
      </c>
      <c r="C223" s="37">
        <f t="shared" si="29"/>
        <v>2040</v>
      </c>
      <c r="D223" s="38" t="str">
        <f t="shared" si="30"/>
        <v>marzec</v>
      </c>
      <c r="E223" s="39">
        <f t="shared" si="36"/>
        <v>37.249999999999979</v>
      </c>
      <c r="F223" s="43">
        <f t="shared" si="31"/>
        <v>51196</v>
      </c>
      <c r="G223" s="40">
        <f t="shared" si="32"/>
        <v>51226</v>
      </c>
      <c r="H223" s="42">
        <f>IF(F223&lt;=$G$10,$G$3,"")</f>
        <v>0.03</v>
      </c>
      <c r="I223" s="41">
        <f>IF(B223&lt;&gt;"",$G$4,"")</f>
        <v>200</v>
      </c>
      <c r="J223" s="41">
        <f t="shared" si="33"/>
        <v>41400</v>
      </c>
      <c r="K223" s="41">
        <f>IF(B223&lt;&gt;"",J223*H223/12,"")</f>
        <v>103.5</v>
      </c>
      <c r="L223" s="41">
        <f>IF(B223&lt;&gt;"",M223-J223,"")</f>
        <v>10764</v>
      </c>
      <c r="M223" s="41">
        <f>IF(B223&lt;&gt;"",M222+I223+K223,"")</f>
        <v>52164</v>
      </c>
      <c r="N223" s="41">
        <f>IF(G223&lt;&gt;"",IF(E223&gt;=$G$7,$G$5,0),"")</f>
        <v>0</v>
      </c>
      <c r="O223" s="41">
        <f t="shared" si="34"/>
        <v>0</v>
      </c>
      <c r="P223" s="41">
        <f>IF(G223&lt;&gt;"",R222*H223/12,"")</f>
        <v>0</v>
      </c>
      <c r="Q223" s="41">
        <f>IF(G223&lt;&gt;"",R223-O223,"")</f>
        <v>0</v>
      </c>
      <c r="R223" s="41">
        <f>IF(G223&lt;&gt;"",R222+N223+P223,"")</f>
        <v>0</v>
      </c>
      <c r="T223" s="40">
        <f t="shared" si="35"/>
        <v>51196</v>
      </c>
      <c r="U223" s="53">
        <f>J223</f>
        <v>41400</v>
      </c>
      <c r="V223" s="53">
        <f>M223</f>
        <v>52164</v>
      </c>
      <c r="W223" s="53">
        <f>O223</f>
        <v>0</v>
      </c>
      <c r="X223" s="53">
        <f>R223</f>
        <v>0</v>
      </c>
    </row>
    <row r="224" spans="1:24" x14ac:dyDescent="0.35">
      <c r="A224" s="37">
        <f t="shared" si="28"/>
        <v>208</v>
      </c>
      <c r="B224" s="37" t="str">
        <f>IF(F224&lt;=$G$10,VLOOKUP('[1]KALKULATOR 2023 PPK'!A239,[1]Robocze!$B$23:$C$102,2),"")</f>
        <v>18 rok</v>
      </c>
      <c r="C224" s="37">
        <f t="shared" si="29"/>
        <v>2040</v>
      </c>
      <c r="D224" s="38" t="str">
        <f t="shared" si="30"/>
        <v>kwiecień</v>
      </c>
      <c r="E224" s="39">
        <f t="shared" si="36"/>
        <v>37.333333333333314</v>
      </c>
      <c r="F224" s="43">
        <f t="shared" si="31"/>
        <v>51227</v>
      </c>
      <c r="G224" s="40">
        <f t="shared" si="32"/>
        <v>51256</v>
      </c>
      <c r="H224" s="42">
        <f>IF(F224&lt;=$G$10,$G$3,"")</f>
        <v>0.03</v>
      </c>
      <c r="I224" s="41">
        <f>IF(B224&lt;&gt;"",$G$4,"")</f>
        <v>200</v>
      </c>
      <c r="J224" s="41">
        <f t="shared" si="33"/>
        <v>41600</v>
      </c>
      <c r="K224" s="41">
        <f>IF(B224&lt;&gt;"",J224*H224/12,"")</f>
        <v>104</v>
      </c>
      <c r="L224" s="41">
        <f>IF(B224&lt;&gt;"",M224-J224,"")</f>
        <v>10868</v>
      </c>
      <c r="M224" s="41">
        <f>IF(B224&lt;&gt;"",M223+I224+K224,"")</f>
        <v>52468</v>
      </c>
      <c r="N224" s="41">
        <f>IF(G224&lt;&gt;"",IF(E224&gt;=$G$7,$G$5,0),"")</f>
        <v>0</v>
      </c>
      <c r="O224" s="41">
        <f t="shared" si="34"/>
        <v>0</v>
      </c>
      <c r="P224" s="41">
        <f>IF(G224&lt;&gt;"",R223*H224/12,"")</f>
        <v>0</v>
      </c>
      <c r="Q224" s="41">
        <f>IF(G224&lt;&gt;"",R224-O224,"")</f>
        <v>0</v>
      </c>
      <c r="R224" s="41">
        <f>IF(G224&lt;&gt;"",R223+N224+P224,"")</f>
        <v>0</v>
      </c>
      <c r="T224" s="40">
        <f t="shared" si="35"/>
        <v>51227</v>
      </c>
      <c r="U224" s="53">
        <f>J224</f>
        <v>41600</v>
      </c>
      <c r="V224" s="53">
        <f>M224</f>
        <v>52468</v>
      </c>
      <c r="W224" s="53">
        <f>O224</f>
        <v>0</v>
      </c>
      <c r="X224" s="53">
        <f>R224</f>
        <v>0</v>
      </c>
    </row>
    <row r="225" spans="1:24" x14ac:dyDescent="0.35">
      <c r="A225" s="37">
        <f t="shared" si="28"/>
        <v>209</v>
      </c>
      <c r="B225" s="37" t="str">
        <f>IF(F225&lt;=$G$10,VLOOKUP('[1]KALKULATOR 2023 PPK'!A240,[1]Robocze!$B$23:$C$102,2),"")</f>
        <v>18 rok</v>
      </c>
      <c r="C225" s="37">
        <f t="shared" si="29"/>
        <v>2040</v>
      </c>
      <c r="D225" s="38" t="str">
        <f t="shared" si="30"/>
        <v>maj</v>
      </c>
      <c r="E225" s="39">
        <f t="shared" si="36"/>
        <v>37.41666666666665</v>
      </c>
      <c r="F225" s="43">
        <f t="shared" si="31"/>
        <v>51257</v>
      </c>
      <c r="G225" s="40">
        <f t="shared" si="32"/>
        <v>51287</v>
      </c>
      <c r="H225" s="42">
        <f>IF(F225&lt;=$G$10,$G$3,"")</f>
        <v>0.03</v>
      </c>
      <c r="I225" s="41">
        <f>IF(B225&lt;&gt;"",$G$4,"")</f>
        <v>200</v>
      </c>
      <c r="J225" s="41">
        <f t="shared" si="33"/>
        <v>41800</v>
      </c>
      <c r="K225" s="41">
        <f>IF(B225&lt;&gt;"",J225*H225/12,"")</f>
        <v>104.5</v>
      </c>
      <c r="L225" s="41">
        <f>IF(B225&lt;&gt;"",M225-J225,"")</f>
        <v>10972.5</v>
      </c>
      <c r="M225" s="41">
        <f>IF(B225&lt;&gt;"",M224+I225+K225,"")</f>
        <v>52772.5</v>
      </c>
      <c r="N225" s="41">
        <f>IF(G225&lt;&gt;"",IF(E225&gt;=$G$7,$G$5,0),"")</f>
        <v>0</v>
      </c>
      <c r="O225" s="41">
        <f t="shared" si="34"/>
        <v>0</v>
      </c>
      <c r="P225" s="41">
        <f>IF(G225&lt;&gt;"",R224*H225/12,"")</f>
        <v>0</v>
      </c>
      <c r="Q225" s="41">
        <f>IF(G225&lt;&gt;"",R225-O225,"")</f>
        <v>0</v>
      </c>
      <c r="R225" s="41">
        <f>IF(G225&lt;&gt;"",R224+N225+P225,"")</f>
        <v>0</v>
      </c>
      <c r="T225" s="40">
        <f t="shared" si="35"/>
        <v>51257</v>
      </c>
      <c r="U225" s="53">
        <f>J225</f>
        <v>41800</v>
      </c>
      <c r="V225" s="53">
        <f>M225</f>
        <v>52772.5</v>
      </c>
      <c r="W225" s="53">
        <f>O225</f>
        <v>0</v>
      </c>
      <c r="X225" s="53">
        <f>R225</f>
        <v>0</v>
      </c>
    </row>
    <row r="226" spans="1:24" x14ac:dyDescent="0.35">
      <c r="A226" s="37">
        <f t="shared" si="28"/>
        <v>210</v>
      </c>
      <c r="B226" s="37" t="str">
        <f>IF(F226&lt;=$G$10,VLOOKUP('[1]KALKULATOR 2023 PPK'!A241,[1]Robocze!$B$23:$C$102,2),"")</f>
        <v>18 rok</v>
      </c>
      <c r="C226" s="37">
        <f t="shared" si="29"/>
        <v>2040</v>
      </c>
      <c r="D226" s="38" t="str">
        <f t="shared" si="30"/>
        <v>czerwiec</v>
      </c>
      <c r="E226" s="39">
        <f t="shared" si="36"/>
        <v>37.499999999999986</v>
      </c>
      <c r="F226" s="43">
        <f t="shared" si="31"/>
        <v>51288</v>
      </c>
      <c r="G226" s="40">
        <f t="shared" si="32"/>
        <v>51317</v>
      </c>
      <c r="H226" s="42">
        <f>IF(F226&lt;=$G$10,$G$3,"")</f>
        <v>0.03</v>
      </c>
      <c r="I226" s="41">
        <f>IF(B226&lt;&gt;"",$G$4,"")</f>
        <v>200</v>
      </c>
      <c r="J226" s="41">
        <f t="shared" si="33"/>
        <v>42000</v>
      </c>
      <c r="K226" s="41">
        <f>IF(B226&lt;&gt;"",J226*H226/12,"")</f>
        <v>105</v>
      </c>
      <c r="L226" s="41">
        <f>IF(B226&lt;&gt;"",M226-J226,"")</f>
        <v>11077.5</v>
      </c>
      <c r="M226" s="41">
        <f>IF(B226&lt;&gt;"",M225+I226+K226,"")</f>
        <v>53077.5</v>
      </c>
      <c r="N226" s="41">
        <f>IF(G226&lt;&gt;"",IF(E226&gt;=$G$7,$G$5,0),"")</f>
        <v>0</v>
      </c>
      <c r="O226" s="41">
        <f t="shared" si="34"/>
        <v>0</v>
      </c>
      <c r="P226" s="41">
        <f>IF(G226&lt;&gt;"",R225*H226/12,"")</f>
        <v>0</v>
      </c>
      <c r="Q226" s="41">
        <f>IF(G226&lt;&gt;"",R226-O226,"")</f>
        <v>0</v>
      </c>
      <c r="R226" s="41">
        <f>IF(G226&lt;&gt;"",R225+N226+P226,"")</f>
        <v>0</v>
      </c>
      <c r="T226" s="40">
        <f t="shared" si="35"/>
        <v>51288</v>
      </c>
      <c r="U226" s="53">
        <f>J226</f>
        <v>42000</v>
      </c>
      <c r="V226" s="53">
        <f>M226</f>
        <v>53077.5</v>
      </c>
      <c r="W226" s="53">
        <f>O226</f>
        <v>0</v>
      </c>
      <c r="X226" s="53">
        <f>R226</f>
        <v>0</v>
      </c>
    </row>
    <row r="227" spans="1:24" x14ac:dyDescent="0.35">
      <c r="A227" s="37">
        <f t="shared" si="28"/>
        <v>211</v>
      </c>
      <c r="B227" s="37" t="str">
        <f>IF(F227&lt;=$G$10,VLOOKUP('[1]KALKULATOR 2023 PPK'!A242,[1]Robocze!$B$23:$C$102,2),"")</f>
        <v>18 rok</v>
      </c>
      <c r="C227" s="37">
        <f t="shared" si="29"/>
        <v>2040</v>
      </c>
      <c r="D227" s="38" t="str">
        <f t="shared" si="30"/>
        <v>lipiec</v>
      </c>
      <c r="E227" s="39">
        <f t="shared" si="36"/>
        <v>37.583333333333321</v>
      </c>
      <c r="F227" s="43">
        <f t="shared" si="31"/>
        <v>51318</v>
      </c>
      <c r="G227" s="40">
        <f t="shared" si="32"/>
        <v>51348</v>
      </c>
      <c r="H227" s="42">
        <f>IF(F227&lt;=$G$10,$G$3,"")</f>
        <v>0.03</v>
      </c>
      <c r="I227" s="41">
        <f>IF(B227&lt;&gt;"",$G$4,"")</f>
        <v>200</v>
      </c>
      <c r="J227" s="41">
        <f t="shared" si="33"/>
        <v>42200</v>
      </c>
      <c r="K227" s="41">
        <f>IF(B227&lt;&gt;"",J227*H227/12,"")</f>
        <v>105.5</v>
      </c>
      <c r="L227" s="41">
        <f>IF(B227&lt;&gt;"",M227-J227,"")</f>
        <v>11183</v>
      </c>
      <c r="M227" s="41">
        <f>IF(B227&lt;&gt;"",M226+I227+K227,"")</f>
        <v>53383</v>
      </c>
      <c r="N227" s="41">
        <f>IF(G227&lt;&gt;"",IF(E227&gt;=$G$7,$G$5,0),"")</f>
        <v>0</v>
      </c>
      <c r="O227" s="41">
        <f t="shared" si="34"/>
        <v>0</v>
      </c>
      <c r="P227" s="41">
        <f>IF(G227&lt;&gt;"",R226*H227/12,"")</f>
        <v>0</v>
      </c>
      <c r="Q227" s="41">
        <f>IF(G227&lt;&gt;"",R227-O227,"")</f>
        <v>0</v>
      </c>
      <c r="R227" s="41">
        <f>IF(G227&lt;&gt;"",R226+N227+P227,"")</f>
        <v>0</v>
      </c>
      <c r="T227" s="40">
        <f t="shared" si="35"/>
        <v>51318</v>
      </c>
      <c r="U227" s="53">
        <f>J227</f>
        <v>42200</v>
      </c>
      <c r="V227" s="53">
        <f>M227</f>
        <v>53383</v>
      </c>
      <c r="W227" s="53">
        <f>O227</f>
        <v>0</v>
      </c>
      <c r="X227" s="53">
        <f>R227</f>
        <v>0</v>
      </c>
    </row>
    <row r="228" spans="1:24" x14ac:dyDescent="0.35">
      <c r="A228" s="37">
        <f t="shared" si="28"/>
        <v>212</v>
      </c>
      <c r="B228" s="37" t="str">
        <f>IF(F228&lt;=$G$10,VLOOKUP('[1]KALKULATOR 2023 PPK'!A243,[1]Robocze!$B$23:$C$102,2),"")</f>
        <v>18 rok</v>
      </c>
      <c r="C228" s="37">
        <f t="shared" si="29"/>
        <v>2040</v>
      </c>
      <c r="D228" s="38" t="str">
        <f t="shared" si="30"/>
        <v>sierpień</v>
      </c>
      <c r="E228" s="39">
        <f t="shared" si="36"/>
        <v>37.666666666666657</v>
      </c>
      <c r="F228" s="43">
        <f t="shared" si="31"/>
        <v>51349</v>
      </c>
      <c r="G228" s="40">
        <f t="shared" si="32"/>
        <v>51379</v>
      </c>
      <c r="H228" s="42">
        <f>IF(F228&lt;=$G$10,$G$3,"")</f>
        <v>0.03</v>
      </c>
      <c r="I228" s="41">
        <f>IF(B228&lt;&gt;"",$G$4,"")</f>
        <v>200</v>
      </c>
      <c r="J228" s="41">
        <f t="shared" si="33"/>
        <v>42400</v>
      </c>
      <c r="K228" s="41">
        <f>IF(B228&lt;&gt;"",J228*H228/12,"")</f>
        <v>106</v>
      </c>
      <c r="L228" s="41">
        <f>IF(B228&lt;&gt;"",M228-J228,"")</f>
        <v>11289</v>
      </c>
      <c r="M228" s="41">
        <f>IF(B228&lt;&gt;"",M227+I228+K228,"")</f>
        <v>53689</v>
      </c>
      <c r="N228" s="41">
        <f>IF(G228&lt;&gt;"",IF(E228&gt;=$G$7,$G$5,0),"")</f>
        <v>0</v>
      </c>
      <c r="O228" s="41">
        <f t="shared" si="34"/>
        <v>0</v>
      </c>
      <c r="P228" s="41">
        <f>IF(G228&lt;&gt;"",R227*H228/12,"")</f>
        <v>0</v>
      </c>
      <c r="Q228" s="41">
        <f>IF(G228&lt;&gt;"",R228-O228,"")</f>
        <v>0</v>
      </c>
      <c r="R228" s="41">
        <f>IF(G228&lt;&gt;"",R227+N228+P228,"")</f>
        <v>0</v>
      </c>
      <c r="T228" s="40">
        <f t="shared" si="35"/>
        <v>51349</v>
      </c>
      <c r="U228" s="53">
        <f>J228</f>
        <v>42400</v>
      </c>
      <c r="V228" s="53">
        <f>M228</f>
        <v>53689</v>
      </c>
      <c r="W228" s="53">
        <f>O228</f>
        <v>0</v>
      </c>
      <c r="X228" s="53">
        <f>R228</f>
        <v>0</v>
      </c>
    </row>
    <row r="229" spans="1:24" x14ac:dyDescent="0.35">
      <c r="A229" s="37">
        <f t="shared" si="28"/>
        <v>213</v>
      </c>
      <c r="B229" s="37" t="str">
        <f>IF(F229&lt;=$G$10,VLOOKUP('[1]KALKULATOR 2023 PPK'!A244,[1]Robocze!$B$23:$C$102,2),"")</f>
        <v>18 rok</v>
      </c>
      <c r="C229" s="37">
        <f t="shared" si="29"/>
        <v>2040</v>
      </c>
      <c r="D229" s="38" t="str">
        <f t="shared" si="30"/>
        <v>wrzesień</v>
      </c>
      <c r="E229" s="39">
        <f t="shared" si="36"/>
        <v>37.749999999999993</v>
      </c>
      <c r="F229" s="43">
        <f t="shared" si="31"/>
        <v>51380</v>
      </c>
      <c r="G229" s="40">
        <f t="shared" si="32"/>
        <v>51409</v>
      </c>
      <c r="H229" s="42">
        <f>IF(F229&lt;=$G$10,$G$3,"")</f>
        <v>0.03</v>
      </c>
      <c r="I229" s="41">
        <f>IF(B229&lt;&gt;"",$G$4,"")</f>
        <v>200</v>
      </c>
      <c r="J229" s="41">
        <f t="shared" si="33"/>
        <v>42600</v>
      </c>
      <c r="K229" s="41">
        <f>IF(B229&lt;&gt;"",J229*H229/12,"")</f>
        <v>106.5</v>
      </c>
      <c r="L229" s="41">
        <f>IF(B229&lt;&gt;"",M229-J229,"")</f>
        <v>11395.5</v>
      </c>
      <c r="M229" s="41">
        <f>IF(B229&lt;&gt;"",M228+I229+K229,"")</f>
        <v>53995.5</v>
      </c>
      <c r="N229" s="41">
        <f>IF(G229&lt;&gt;"",IF(E229&gt;=$G$7,$G$5,0),"")</f>
        <v>0</v>
      </c>
      <c r="O229" s="41">
        <f t="shared" si="34"/>
        <v>0</v>
      </c>
      <c r="P229" s="41">
        <f>IF(G229&lt;&gt;"",R228*H229/12,"")</f>
        <v>0</v>
      </c>
      <c r="Q229" s="41">
        <f>IF(G229&lt;&gt;"",R229-O229,"")</f>
        <v>0</v>
      </c>
      <c r="R229" s="41">
        <f>IF(G229&lt;&gt;"",R228+N229+P229,"")</f>
        <v>0</v>
      </c>
      <c r="T229" s="40">
        <f t="shared" si="35"/>
        <v>51380</v>
      </c>
      <c r="U229" s="53">
        <f>J229</f>
        <v>42600</v>
      </c>
      <c r="V229" s="53">
        <f>M229</f>
        <v>53995.5</v>
      </c>
      <c r="W229" s="53">
        <f>O229</f>
        <v>0</v>
      </c>
      <c r="X229" s="53">
        <f>R229</f>
        <v>0</v>
      </c>
    </row>
    <row r="230" spans="1:24" x14ac:dyDescent="0.35">
      <c r="A230" s="37">
        <f t="shared" si="28"/>
        <v>214</v>
      </c>
      <c r="B230" s="37" t="str">
        <f>IF(F230&lt;=$G$10,VLOOKUP('[1]KALKULATOR 2023 PPK'!A245,[1]Robocze!$B$23:$C$102,2),"")</f>
        <v>18 rok</v>
      </c>
      <c r="C230" s="37">
        <f t="shared" si="29"/>
        <v>2040</v>
      </c>
      <c r="D230" s="38" t="str">
        <f t="shared" si="30"/>
        <v>październik</v>
      </c>
      <c r="E230" s="39">
        <f t="shared" si="36"/>
        <v>37.833333333333329</v>
      </c>
      <c r="F230" s="43">
        <f t="shared" si="31"/>
        <v>51410</v>
      </c>
      <c r="G230" s="40">
        <f t="shared" si="32"/>
        <v>51440</v>
      </c>
      <c r="H230" s="42">
        <f>IF(F230&lt;=$G$10,$G$3,"")</f>
        <v>0.03</v>
      </c>
      <c r="I230" s="41">
        <f>IF(B230&lt;&gt;"",$G$4,"")</f>
        <v>200</v>
      </c>
      <c r="J230" s="41">
        <f t="shared" si="33"/>
        <v>42800</v>
      </c>
      <c r="K230" s="41">
        <f>IF(B230&lt;&gt;"",J230*H230/12,"")</f>
        <v>107</v>
      </c>
      <c r="L230" s="41">
        <f>IF(B230&lt;&gt;"",M230-J230,"")</f>
        <v>11502.5</v>
      </c>
      <c r="M230" s="41">
        <f>IF(B230&lt;&gt;"",M229+I230+K230,"")</f>
        <v>54302.5</v>
      </c>
      <c r="N230" s="41">
        <f>IF(G230&lt;&gt;"",IF(E230&gt;=$G$7,$G$5,0),"")</f>
        <v>0</v>
      </c>
      <c r="O230" s="41">
        <f t="shared" si="34"/>
        <v>0</v>
      </c>
      <c r="P230" s="41">
        <f>IF(G230&lt;&gt;"",R229*H230/12,"")</f>
        <v>0</v>
      </c>
      <c r="Q230" s="41">
        <f>IF(G230&lt;&gt;"",R230-O230,"")</f>
        <v>0</v>
      </c>
      <c r="R230" s="41">
        <f>IF(G230&lt;&gt;"",R229+N230+P230,"")</f>
        <v>0</v>
      </c>
      <c r="T230" s="40">
        <f t="shared" si="35"/>
        <v>51410</v>
      </c>
      <c r="U230" s="53">
        <f>J230</f>
        <v>42800</v>
      </c>
      <c r="V230" s="53">
        <f>M230</f>
        <v>54302.5</v>
      </c>
      <c r="W230" s="53">
        <f>O230</f>
        <v>0</v>
      </c>
      <c r="X230" s="53">
        <f>R230</f>
        <v>0</v>
      </c>
    </row>
    <row r="231" spans="1:24" x14ac:dyDescent="0.35">
      <c r="A231" s="37">
        <f t="shared" si="28"/>
        <v>215</v>
      </c>
      <c r="B231" s="37" t="str">
        <f>IF(F231&lt;=$G$10,VLOOKUP('[1]KALKULATOR 2023 PPK'!A246,[1]Robocze!$B$23:$C$102,2),"")</f>
        <v>18 rok</v>
      </c>
      <c r="C231" s="37">
        <f t="shared" si="29"/>
        <v>2040</v>
      </c>
      <c r="D231" s="38" t="str">
        <f t="shared" si="30"/>
        <v>listopad</v>
      </c>
      <c r="E231" s="39">
        <f t="shared" si="36"/>
        <v>37.916666666666664</v>
      </c>
      <c r="F231" s="43">
        <f t="shared" si="31"/>
        <v>51441</v>
      </c>
      <c r="G231" s="40">
        <f t="shared" si="32"/>
        <v>51470</v>
      </c>
      <c r="H231" s="42">
        <f>IF(F231&lt;=$G$10,$G$3,"")</f>
        <v>0.03</v>
      </c>
      <c r="I231" s="41">
        <f>IF(B231&lt;&gt;"",$G$4,"")</f>
        <v>200</v>
      </c>
      <c r="J231" s="41">
        <f t="shared" si="33"/>
        <v>43000</v>
      </c>
      <c r="K231" s="41">
        <f>IF(B231&lt;&gt;"",J231*H231/12,"")</f>
        <v>107.5</v>
      </c>
      <c r="L231" s="41">
        <f>IF(B231&lt;&gt;"",M231-J231,"")</f>
        <v>11610</v>
      </c>
      <c r="M231" s="41">
        <f>IF(B231&lt;&gt;"",M230+I231+K231,"")</f>
        <v>54610</v>
      </c>
      <c r="N231" s="41">
        <f>IF(G231&lt;&gt;"",IF(E231&gt;=$G$7,$G$5,0),"")</f>
        <v>0</v>
      </c>
      <c r="O231" s="41">
        <f t="shared" si="34"/>
        <v>0</v>
      </c>
      <c r="P231" s="41">
        <f>IF(G231&lt;&gt;"",R230*H231/12,"")</f>
        <v>0</v>
      </c>
      <c r="Q231" s="41">
        <f>IF(G231&lt;&gt;"",R231-O231,"")</f>
        <v>0</v>
      </c>
      <c r="R231" s="41">
        <f>IF(G231&lt;&gt;"",R230+N231+P231,"")</f>
        <v>0</v>
      </c>
      <c r="T231" s="40">
        <f t="shared" si="35"/>
        <v>51441</v>
      </c>
      <c r="U231" s="53">
        <f>J231</f>
        <v>43000</v>
      </c>
      <c r="V231" s="53">
        <f>M231</f>
        <v>54610</v>
      </c>
      <c r="W231" s="53">
        <f>O231</f>
        <v>0</v>
      </c>
      <c r="X231" s="53">
        <f>R231</f>
        <v>0</v>
      </c>
    </row>
    <row r="232" spans="1:24" s="56" customFormat="1" x14ac:dyDescent="0.35">
      <c r="A232" s="37">
        <f t="shared" si="28"/>
        <v>216</v>
      </c>
      <c r="B232" s="44" t="str">
        <f>IF(F232&lt;=$G$10,VLOOKUP('[1]KALKULATOR 2023 PPK'!A247,[1]Robocze!$B$23:$C$102,2),"")</f>
        <v>18 rok</v>
      </c>
      <c r="C232" s="44">
        <f t="shared" si="29"/>
        <v>2040</v>
      </c>
      <c r="D232" s="38" t="str">
        <f t="shared" si="30"/>
        <v>grudzień</v>
      </c>
      <c r="E232" s="45">
        <f t="shared" si="36"/>
        <v>38</v>
      </c>
      <c r="F232" s="46">
        <f t="shared" si="31"/>
        <v>51471</v>
      </c>
      <c r="G232" s="47">
        <f t="shared" si="32"/>
        <v>51501</v>
      </c>
      <c r="H232" s="42">
        <f>IF(F232&lt;=$G$10,$G$3,"")</f>
        <v>0.03</v>
      </c>
      <c r="I232" s="41">
        <f>IF(B232&lt;&gt;"",$G$4,"")</f>
        <v>200</v>
      </c>
      <c r="J232" s="48">
        <f t="shared" si="33"/>
        <v>43200</v>
      </c>
      <c r="K232" s="41">
        <f>IF(B232&lt;&gt;"",J232*H232/12,"")</f>
        <v>108</v>
      </c>
      <c r="L232" s="48">
        <f>IF(B232&lt;&gt;"",M232-J232,"")</f>
        <v>11718</v>
      </c>
      <c r="M232" s="41">
        <f>IF(B232&lt;&gt;"",M231+I232+K232,"")</f>
        <v>54918</v>
      </c>
      <c r="N232" s="41">
        <f>IF(G232&lt;&gt;"",IF(E232&gt;=$G$7,$G$5,0),"")</f>
        <v>0</v>
      </c>
      <c r="O232" s="48">
        <f t="shared" si="34"/>
        <v>0</v>
      </c>
      <c r="P232" s="41">
        <f>IF(G232&lt;&gt;"",R231*H232/12,"")</f>
        <v>0</v>
      </c>
      <c r="Q232" s="48">
        <f>IF(G232&lt;&gt;"",R232-O232,"")</f>
        <v>0</v>
      </c>
      <c r="R232" s="41">
        <f>IF(G232&lt;&gt;"",R231+N232+P232,"")</f>
        <v>0</v>
      </c>
      <c r="T232" s="40">
        <f t="shared" si="35"/>
        <v>51471</v>
      </c>
      <c r="U232" s="53">
        <f>J232</f>
        <v>43200</v>
      </c>
      <c r="V232" s="53">
        <f>M232</f>
        <v>54918</v>
      </c>
      <c r="W232" s="53">
        <f>O232</f>
        <v>0</v>
      </c>
      <c r="X232" s="53">
        <f>R232</f>
        <v>0</v>
      </c>
    </row>
    <row r="233" spans="1:24" x14ac:dyDescent="0.35">
      <c r="A233" s="37">
        <f t="shared" si="28"/>
        <v>217</v>
      </c>
      <c r="B233" s="37" t="str">
        <f>IF(F233&lt;=$G$10,VLOOKUP('[1]KALKULATOR 2023 PPK'!A248,[1]Robocze!$B$23:$C$102,2),"")</f>
        <v>19 rok</v>
      </c>
      <c r="C233" s="37">
        <f t="shared" si="29"/>
        <v>2041</v>
      </c>
      <c r="D233" s="38" t="str">
        <f t="shared" si="30"/>
        <v>styczeń</v>
      </c>
      <c r="E233" s="39">
        <f t="shared" si="36"/>
        <v>38.083333333333336</v>
      </c>
      <c r="F233" s="40">
        <f t="shared" si="31"/>
        <v>51502</v>
      </c>
      <c r="G233" s="40">
        <f t="shared" si="32"/>
        <v>51532</v>
      </c>
      <c r="H233" s="42">
        <f>IF(F233&lt;=$G$10,$G$3,"")</f>
        <v>0.03</v>
      </c>
      <c r="I233" s="41">
        <f>IF(B233&lt;&gt;"",$G$4,"")</f>
        <v>200</v>
      </c>
      <c r="J233" s="41">
        <f t="shared" si="33"/>
        <v>43400</v>
      </c>
      <c r="K233" s="41">
        <f>IF(B233&lt;&gt;"",J233*H233/12,"")</f>
        <v>108.5</v>
      </c>
      <c r="L233" s="41">
        <f>IF(B233&lt;&gt;"",M233-J233,"")</f>
        <v>11826.5</v>
      </c>
      <c r="M233" s="41">
        <f>IF(B233&lt;&gt;"",M232+I233+K233,"")</f>
        <v>55226.5</v>
      </c>
      <c r="N233" s="41">
        <f>IF(G233&lt;&gt;"",IF(E233&gt;=$G$7,$G$5,0),"")</f>
        <v>0</v>
      </c>
      <c r="O233" s="41">
        <f t="shared" si="34"/>
        <v>0</v>
      </c>
      <c r="P233" s="41">
        <f>IF(G233&lt;&gt;"",R232*H233/12,"")</f>
        <v>0</v>
      </c>
      <c r="Q233" s="41">
        <f>IF(G233&lt;&gt;"",R233-O233,"")</f>
        <v>0</v>
      </c>
      <c r="R233" s="41">
        <f>IF(G233&lt;&gt;"",R232+N233+P233,"")</f>
        <v>0</v>
      </c>
      <c r="T233" s="40">
        <f t="shared" si="35"/>
        <v>51502</v>
      </c>
      <c r="U233" s="53">
        <f>J233</f>
        <v>43400</v>
      </c>
      <c r="V233" s="53">
        <f>M233</f>
        <v>55226.5</v>
      </c>
      <c r="W233" s="53">
        <f>O233</f>
        <v>0</v>
      </c>
      <c r="X233" s="53">
        <f>R233</f>
        <v>0</v>
      </c>
    </row>
    <row r="234" spans="1:24" x14ac:dyDescent="0.35">
      <c r="A234" s="37">
        <f t="shared" si="28"/>
        <v>218</v>
      </c>
      <c r="B234" s="37" t="str">
        <f>IF(F234&lt;=$G$10,VLOOKUP('[1]KALKULATOR 2023 PPK'!A249,[1]Robocze!$B$23:$C$102,2),"")</f>
        <v>19 rok</v>
      </c>
      <c r="C234" s="37">
        <f t="shared" si="29"/>
        <v>2041</v>
      </c>
      <c r="D234" s="38" t="str">
        <f t="shared" si="30"/>
        <v>luty</v>
      </c>
      <c r="E234" s="39">
        <f t="shared" si="36"/>
        <v>38.166666666666671</v>
      </c>
      <c r="F234" s="43">
        <f t="shared" si="31"/>
        <v>51533</v>
      </c>
      <c r="G234" s="40">
        <f t="shared" si="32"/>
        <v>51560</v>
      </c>
      <c r="H234" s="42">
        <f>IF(F234&lt;=$G$10,$G$3,"")</f>
        <v>0.03</v>
      </c>
      <c r="I234" s="41">
        <f>IF(B234&lt;&gt;"",$G$4,"")</f>
        <v>200</v>
      </c>
      <c r="J234" s="41">
        <f t="shared" si="33"/>
        <v>43600</v>
      </c>
      <c r="K234" s="41">
        <f>IF(B234&lt;&gt;"",J234*H234/12,"")</f>
        <v>109</v>
      </c>
      <c r="L234" s="41">
        <f>IF(B234&lt;&gt;"",M234-J234,"")</f>
        <v>11935.5</v>
      </c>
      <c r="M234" s="41">
        <f>IF(B234&lt;&gt;"",M233+I234+K234,"")</f>
        <v>55535.5</v>
      </c>
      <c r="N234" s="41">
        <f>IF(G234&lt;&gt;"",IF(E234&gt;=$G$7,$G$5,0),"")</f>
        <v>0</v>
      </c>
      <c r="O234" s="41">
        <f t="shared" si="34"/>
        <v>0</v>
      </c>
      <c r="P234" s="41">
        <f>IF(G234&lt;&gt;"",R233*H234/12,"")</f>
        <v>0</v>
      </c>
      <c r="Q234" s="41">
        <f>IF(G234&lt;&gt;"",R234-O234,"")</f>
        <v>0</v>
      </c>
      <c r="R234" s="41">
        <f>IF(G234&lt;&gt;"",R233+N234+P234,"")</f>
        <v>0</v>
      </c>
      <c r="T234" s="40">
        <f t="shared" si="35"/>
        <v>51533</v>
      </c>
      <c r="U234" s="53">
        <f>J234</f>
        <v>43600</v>
      </c>
      <c r="V234" s="53">
        <f>M234</f>
        <v>55535.5</v>
      </c>
      <c r="W234" s="53">
        <f>O234</f>
        <v>0</v>
      </c>
      <c r="X234" s="53">
        <f>R234</f>
        <v>0</v>
      </c>
    </row>
    <row r="235" spans="1:24" x14ac:dyDescent="0.35">
      <c r="A235" s="37">
        <f t="shared" si="28"/>
        <v>219</v>
      </c>
      <c r="B235" s="37" t="str">
        <f>IF(F235&lt;=$G$10,VLOOKUP('[1]KALKULATOR 2023 PPK'!A250,[1]Robocze!$B$23:$C$102,2),"")</f>
        <v>19 rok</v>
      </c>
      <c r="C235" s="37">
        <f t="shared" si="29"/>
        <v>2041</v>
      </c>
      <c r="D235" s="38" t="str">
        <f t="shared" si="30"/>
        <v>marzec</v>
      </c>
      <c r="E235" s="39">
        <f t="shared" si="36"/>
        <v>38.250000000000007</v>
      </c>
      <c r="F235" s="43">
        <f t="shared" si="31"/>
        <v>51561</v>
      </c>
      <c r="G235" s="40">
        <f t="shared" si="32"/>
        <v>51591</v>
      </c>
      <c r="H235" s="42">
        <f>IF(F235&lt;=$G$10,$G$3,"")</f>
        <v>0.03</v>
      </c>
      <c r="I235" s="41">
        <f>IF(B235&lt;&gt;"",$G$4,"")</f>
        <v>200</v>
      </c>
      <c r="J235" s="41">
        <f t="shared" si="33"/>
        <v>43800</v>
      </c>
      <c r="K235" s="41">
        <f>IF(B235&lt;&gt;"",J235*H235/12,"")</f>
        <v>109.5</v>
      </c>
      <c r="L235" s="41">
        <f>IF(B235&lt;&gt;"",M235-J235,"")</f>
        <v>12045</v>
      </c>
      <c r="M235" s="41">
        <f>IF(B235&lt;&gt;"",M234+I235+K235,"")</f>
        <v>55845</v>
      </c>
      <c r="N235" s="41">
        <f>IF(G235&lt;&gt;"",IF(E235&gt;=$G$7,$G$5,0),"")</f>
        <v>0</v>
      </c>
      <c r="O235" s="41">
        <f t="shared" si="34"/>
        <v>0</v>
      </c>
      <c r="P235" s="41">
        <f>IF(G235&lt;&gt;"",R234*H235/12,"")</f>
        <v>0</v>
      </c>
      <c r="Q235" s="41">
        <f>IF(G235&lt;&gt;"",R235-O235,"")</f>
        <v>0</v>
      </c>
      <c r="R235" s="41">
        <f>IF(G235&lt;&gt;"",R234+N235+P235,"")</f>
        <v>0</v>
      </c>
      <c r="T235" s="40">
        <f t="shared" si="35"/>
        <v>51561</v>
      </c>
      <c r="U235" s="53">
        <f>J235</f>
        <v>43800</v>
      </c>
      <c r="V235" s="53">
        <f>M235</f>
        <v>55845</v>
      </c>
      <c r="W235" s="53">
        <f>O235</f>
        <v>0</v>
      </c>
      <c r="X235" s="53">
        <f>R235</f>
        <v>0</v>
      </c>
    </row>
    <row r="236" spans="1:24" x14ac:dyDescent="0.35">
      <c r="A236" s="37">
        <f t="shared" si="28"/>
        <v>220</v>
      </c>
      <c r="B236" s="37" t="str">
        <f>IF(F236&lt;=$G$10,VLOOKUP('[1]KALKULATOR 2023 PPK'!A251,[1]Robocze!$B$23:$C$102,2),"")</f>
        <v>19 rok</v>
      </c>
      <c r="C236" s="37">
        <f t="shared" si="29"/>
        <v>2041</v>
      </c>
      <c r="D236" s="38" t="str">
        <f t="shared" si="30"/>
        <v>kwiecień</v>
      </c>
      <c r="E236" s="39">
        <f t="shared" si="36"/>
        <v>38.333333333333343</v>
      </c>
      <c r="F236" s="43">
        <f t="shared" si="31"/>
        <v>51592</v>
      </c>
      <c r="G236" s="40">
        <f t="shared" si="32"/>
        <v>51621</v>
      </c>
      <c r="H236" s="42">
        <f>IF(F236&lt;=$G$10,$G$3,"")</f>
        <v>0.03</v>
      </c>
      <c r="I236" s="41">
        <f>IF(B236&lt;&gt;"",$G$4,"")</f>
        <v>200</v>
      </c>
      <c r="J236" s="41">
        <f t="shared" si="33"/>
        <v>44000</v>
      </c>
      <c r="K236" s="41">
        <f>IF(B236&lt;&gt;"",J236*H236/12,"")</f>
        <v>110</v>
      </c>
      <c r="L236" s="41">
        <f>IF(B236&lt;&gt;"",M236-J236,"")</f>
        <v>12155</v>
      </c>
      <c r="M236" s="41">
        <f>IF(B236&lt;&gt;"",M235+I236+K236,"")</f>
        <v>56155</v>
      </c>
      <c r="N236" s="41">
        <f>IF(G236&lt;&gt;"",IF(E236&gt;=$G$7,$G$5,0),"")</f>
        <v>0</v>
      </c>
      <c r="O236" s="41">
        <f t="shared" si="34"/>
        <v>0</v>
      </c>
      <c r="P236" s="41">
        <f>IF(G236&lt;&gt;"",R235*H236/12,"")</f>
        <v>0</v>
      </c>
      <c r="Q236" s="41">
        <f>IF(G236&lt;&gt;"",R236-O236,"")</f>
        <v>0</v>
      </c>
      <c r="R236" s="41">
        <f>IF(G236&lt;&gt;"",R235+N236+P236,"")</f>
        <v>0</v>
      </c>
      <c r="T236" s="40">
        <f t="shared" si="35"/>
        <v>51592</v>
      </c>
      <c r="U236" s="53">
        <f>J236</f>
        <v>44000</v>
      </c>
      <c r="V236" s="53">
        <f>M236</f>
        <v>56155</v>
      </c>
      <c r="W236" s="53">
        <f>O236</f>
        <v>0</v>
      </c>
      <c r="X236" s="53">
        <f>R236</f>
        <v>0</v>
      </c>
    </row>
    <row r="237" spans="1:24" x14ac:dyDescent="0.35">
      <c r="A237" s="37">
        <f t="shared" si="28"/>
        <v>221</v>
      </c>
      <c r="B237" s="37" t="str">
        <f>IF(F237&lt;=$G$10,VLOOKUP('[1]KALKULATOR 2023 PPK'!A252,[1]Robocze!$B$23:$C$102,2),"")</f>
        <v>19 rok</v>
      </c>
      <c r="C237" s="37">
        <f t="shared" si="29"/>
        <v>2041</v>
      </c>
      <c r="D237" s="38" t="str">
        <f t="shared" si="30"/>
        <v>maj</v>
      </c>
      <c r="E237" s="39">
        <f t="shared" si="36"/>
        <v>38.416666666666679</v>
      </c>
      <c r="F237" s="43">
        <f t="shared" si="31"/>
        <v>51622</v>
      </c>
      <c r="G237" s="40">
        <f t="shared" si="32"/>
        <v>51652</v>
      </c>
      <c r="H237" s="42">
        <f>IF(F237&lt;=$G$10,$G$3,"")</f>
        <v>0.03</v>
      </c>
      <c r="I237" s="41">
        <f>IF(B237&lt;&gt;"",$G$4,"")</f>
        <v>200</v>
      </c>
      <c r="J237" s="41">
        <f t="shared" si="33"/>
        <v>44200</v>
      </c>
      <c r="K237" s="41">
        <f>IF(B237&lt;&gt;"",J237*H237/12,"")</f>
        <v>110.5</v>
      </c>
      <c r="L237" s="41">
        <f>IF(B237&lt;&gt;"",M237-J237,"")</f>
        <v>12265.5</v>
      </c>
      <c r="M237" s="41">
        <f>IF(B237&lt;&gt;"",M236+I237+K237,"")</f>
        <v>56465.5</v>
      </c>
      <c r="N237" s="41">
        <f>IF(G237&lt;&gt;"",IF(E237&gt;=$G$7,$G$5,0),"")</f>
        <v>0</v>
      </c>
      <c r="O237" s="41">
        <f t="shared" si="34"/>
        <v>0</v>
      </c>
      <c r="P237" s="41">
        <f>IF(G237&lt;&gt;"",R236*H237/12,"")</f>
        <v>0</v>
      </c>
      <c r="Q237" s="41">
        <f>IF(G237&lt;&gt;"",R237-O237,"")</f>
        <v>0</v>
      </c>
      <c r="R237" s="41">
        <f>IF(G237&lt;&gt;"",R236+N237+P237,"")</f>
        <v>0</v>
      </c>
      <c r="T237" s="40">
        <f t="shared" si="35"/>
        <v>51622</v>
      </c>
      <c r="U237" s="53">
        <f>J237</f>
        <v>44200</v>
      </c>
      <c r="V237" s="53">
        <f>M237</f>
        <v>56465.5</v>
      </c>
      <c r="W237" s="53">
        <f>O237</f>
        <v>0</v>
      </c>
      <c r="X237" s="53">
        <f>R237</f>
        <v>0</v>
      </c>
    </row>
    <row r="238" spans="1:24" x14ac:dyDescent="0.35">
      <c r="A238" s="37">
        <f t="shared" si="28"/>
        <v>222</v>
      </c>
      <c r="B238" s="37" t="str">
        <f>IF(F238&lt;=$G$10,VLOOKUP('[1]KALKULATOR 2023 PPK'!A253,[1]Robocze!$B$23:$C$102,2),"")</f>
        <v>19 rok</v>
      </c>
      <c r="C238" s="37">
        <f t="shared" si="29"/>
        <v>2041</v>
      </c>
      <c r="D238" s="38" t="str">
        <f t="shared" si="30"/>
        <v>czerwiec</v>
      </c>
      <c r="E238" s="39">
        <f t="shared" si="36"/>
        <v>38.500000000000014</v>
      </c>
      <c r="F238" s="43">
        <f t="shared" si="31"/>
        <v>51653</v>
      </c>
      <c r="G238" s="40">
        <f t="shared" si="32"/>
        <v>51682</v>
      </c>
      <c r="H238" s="42">
        <f>IF(F238&lt;=$G$10,$G$3,"")</f>
        <v>0.03</v>
      </c>
      <c r="I238" s="41">
        <f>IF(B238&lt;&gt;"",$G$4,"")</f>
        <v>200</v>
      </c>
      <c r="J238" s="41">
        <f t="shared" si="33"/>
        <v>44400</v>
      </c>
      <c r="K238" s="41">
        <f>IF(B238&lt;&gt;"",J238*H238/12,"")</f>
        <v>111</v>
      </c>
      <c r="L238" s="41">
        <f>IF(B238&lt;&gt;"",M238-J238,"")</f>
        <v>12376.5</v>
      </c>
      <c r="M238" s="41">
        <f>IF(B238&lt;&gt;"",M237+I238+K238,"")</f>
        <v>56776.5</v>
      </c>
      <c r="N238" s="41">
        <f>IF(G238&lt;&gt;"",IF(E238&gt;=$G$7,$G$5,0),"")</f>
        <v>0</v>
      </c>
      <c r="O238" s="41">
        <f t="shared" si="34"/>
        <v>0</v>
      </c>
      <c r="P238" s="41">
        <f>IF(G238&lt;&gt;"",R237*H238/12,"")</f>
        <v>0</v>
      </c>
      <c r="Q238" s="41">
        <f>IF(G238&lt;&gt;"",R238-O238,"")</f>
        <v>0</v>
      </c>
      <c r="R238" s="41">
        <f>IF(G238&lt;&gt;"",R237+N238+P238,"")</f>
        <v>0</v>
      </c>
      <c r="T238" s="40">
        <f t="shared" si="35"/>
        <v>51653</v>
      </c>
      <c r="U238" s="53">
        <f>J238</f>
        <v>44400</v>
      </c>
      <c r="V238" s="53">
        <f>M238</f>
        <v>56776.5</v>
      </c>
      <c r="W238" s="53">
        <f>O238</f>
        <v>0</v>
      </c>
      <c r="X238" s="53">
        <f>R238</f>
        <v>0</v>
      </c>
    </row>
    <row r="239" spans="1:24" x14ac:dyDescent="0.35">
      <c r="A239" s="37">
        <f t="shared" si="28"/>
        <v>223</v>
      </c>
      <c r="B239" s="37" t="str">
        <f>IF(F239&lt;=$G$10,VLOOKUP('[1]KALKULATOR 2023 PPK'!A254,[1]Robocze!$B$23:$C$102,2),"")</f>
        <v>19 rok</v>
      </c>
      <c r="C239" s="37">
        <f t="shared" si="29"/>
        <v>2041</v>
      </c>
      <c r="D239" s="38" t="str">
        <f t="shared" si="30"/>
        <v>lipiec</v>
      </c>
      <c r="E239" s="39">
        <f t="shared" si="36"/>
        <v>38.58333333333335</v>
      </c>
      <c r="F239" s="43">
        <f t="shared" si="31"/>
        <v>51683</v>
      </c>
      <c r="G239" s="40">
        <f t="shared" si="32"/>
        <v>51713</v>
      </c>
      <c r="H239" s="42">
        <f>IF(F239&lt;=$G$10,$G$3,"")</f>
        <v>0.03</v>
      </c>
      <c r="I239" s="41">
        <f>IF(B239&lt;&gt;"",$G$4,"")</f>
        <v>200</v>
      </c>
      <c r="J239" s="41">
        <f t="shared" si="33"/>
        <v>44600</v>
      </c>
      <c r="K239" s="41">
        <f>IF(B239&lt;&gt;"",J239*H239/12,"")</f>
        <v>111.5</v>
      </c>
      <c r="L239" s="41">
        <f>IF(B239&lt;&gt;"",M239-J239,"")</f>
        <v>12488</v>
      </c>
      <c r="M239" s="41">
        <f>IF(B239&lt;&gt;"",M238+I239+K239,"")</f>
        <v>57088</v>
      </c>
      <c r="N239" s="41">
        <f>IF(G239&lt;&gt;"",IF(E239&gt;=$G$7,$G$5,0),"")</f>
        <v>0</v>
      </c>
      <c r="O239" s="41">
        <f t="shared" si="34"/>
        <v>0</v>
      </c>
      <c r="P239" s="41">
        <f>IF(G239&lt;&gt;"",R238*H239/12,"")</f>
        <v>0</v>
      </c>
      <c r="Q239" s="41">
        <f>IF(G239&lt;&gt;"",R239-O239,"")</f>
        <v>0</v>
      </c>
      <c r="R239" s="41">
        <f>IF(G239&lt;&gt;"",R238+N239+P239,"")</f>
        <v>0</v>
      </c>
      <c r="T239" s="40">
        <f t="shared" si="35"/>
        <v>51683</v>
      </c>
      <c r="U239" s="53">
        <f>J239</f>
        <v>44600</v>
      </c>
      <c r="V239" s="53">
        <f>M239</f>
        <v>57088</v>
      </c>
      <c r="W239" s="53">
        <f>O239</f>
        <v>0</v>
      </c>
      <c r="X239" s="53">
        <f>R239</f>
        <v>0</v>
      </c>
    </row>
    <row r="240" spans="1:24" x14ac:dyDescent="0.35">
      <c r="A240" s="37">
        <f t="shared" si="28"/>
        <v>224</v>
      </c>
      <c r="B240" s="37" t="str">
        <f>IF(F240&lt;=$G$10,VLOOKUP('[1]KALKULATOR 2023 PPK'!A255,[1]Robocze!$B$23:$C$102,2),"")</f>
        <v>19 rok</v>
      </c>
      <c r="C240" s="37">
        <f t="shared" si="29"/>
        <v>2041</v>
      </c>
      <c r="D240" s="38" t="str">
        <f t="shared" si="30"/>
        <v>sierpień</v>
      </c>
      <c r="E240" s="39">
        <f t="shared" si="36"/>
        <v>38.666666666666686</v>
      </c>
      <c r="F240" s="43">
        <f t="shared" si="31"/>
        <v>51714</v>
      </c>
      <c r="G240" s="40">
        <f t="shared" si="32"/>
        <v>51744</v>
      </c>
      <c r="H240" s="42">
        <f>IF(F240&lt;=$G$10,$G$3,"")</f>
        <v>0.03</v>
      </c>
      <c r="I240" s="41">
        <f>IF(B240&lt;&gt;"",$G$4,"")</f>
        <v>200</v>
      </c>
      <c r="J240" s="41">
        <f t="shared" si="33"/>
        <v>44800</v>
      </c>
      <c r="K240" s="41">
        <f>IF(B240&lt;&gt;"",J240*H240/12,"")</f>
        <v>112</v>
      </c>
      <c r="L240" s="41">
        <f>IF(B240&lt;&gt;"",M240-J240,"")</f>
        <v>12600</v>
      </c>
      <c r="M240" s="41">
        <f>IF(B240&lt;&gt;"",M239+I240+K240,"")</f>
        <v>57400</v>
      </c>
      <c r="N240" s="41">
        <f>IF(G240&lt;&gt;"",IF(E240&gt;=$G$7,$G$5,0),"")</f>
        <v>0</v>
      </c>
      <c r="O240" s="41">
        <f t="shared" si="34"/>
        <v>0</v>
      </c>
      <c r="P240" s="41">
        <f>IF(G240&lt;&gt;"",R239*H240/12,"")</f>
        <v>0</v>
      </c>
      <c r="Q240" s="41">
        <f>IF(G240&lt;&gt;"",R240-O240,"")</f>
        <v>0</v>
      </c>
      <c r="R240" s="41">
        <f>IF(G240&lt;&gt;"",R239+N240+P240,"")</f>
        <v>0</v>
      </c>
      <c r="T240" s="40">
        <f t="shared" si="35"/>
        <v>51714</v>
      </c>
      <c r="U240" s="53">
        <f>J240</f>
        <v>44800</v>
      </c>
      <c r="V240" s="53">
        <f>M240</f>
        <v>57400</v>
      </c>
      <c r="W240" s="53">
        <f>O240</f>
        <v>0</v>
      </c>
      <c r="X240" s="53">
        <f>R240</f>
        <v>0</v>
      </c>
    </row>
    <row r="241" spans="1:24" x14ac:dyDescent="0.35">
      <c r="A241" s="37">
        <f t="shared" si="28"/>
        <v>225</v>
      </c>
      <c r="B241" s="37" t="str">
        <f>IF(F241&lt;=$G$10,VLOOKUP('[1]KALKULATOR 2023 PPK'!A256,[1]Robocze!$B$23:$C$102,2),"")</f>
        <v>19 rok</v>
      </c>
      <c r="C241" s="37">
        <f t="shared" si="29"/>
        <v>2041</v>
      </c>
      <c r="D241" s="38" t="str">
        <f t="shared" si="30"/>
        <v>wrzesień</v>
      </c>
      <c r="E241" s="39">
        <f t="shared" si="36"/>
        <v>38.750000000000021</v>
      </c>
      <c r="F241" s="43">
        <f t="shared" si="31"/>
        <v>51745</v>
      </c>
      <c r="G241" s="40">
        <f t="shared" si="32"/>
        <v>51774</v>
      </c>
      <c r="H241" s="42">
        <f>IF(F241&lt;=$G$10,$G$3,"")</f>
        <v>0.03</v>
      </c>
      <c r="I241" s="41">
        <f>IF(B241&lt;&gt;"",$G$4,"")</f>
        <v>200</v>
      </c>
      <c r="J241" s="41">
        <f t="shared" si="33"/>
        <v>45000</v>
      </c>
      <c r="K241" s="41">
        <f>IF(B241&lt;&gt;"",J241*H241/12,"")</f>
        <v>112.5</v>
      </c>
      <c r="L241" s="41">
        <f>IF(B241&lt;&gt;"",M241-J241,"")</f>
        <v>12712.5</v>
      </c>
      <c r="M241" s="41">
        <f>IF(B241&lt;&gt;"",M240+I241+K241,"")</f>
        <v>57712.5</v>
      </c>
      <c r="N241" s="41">
        <f>IF(G241&lt;&gt;"",IF(E241&gt;=$G$7,$G$5,0),"")</f>
        <v>0</v>
      </c>
      <c r="O241" s="41">
        <f t="shared" si="34"/>
        <v>0</v>
      </c>
      <c r="P241" s="41">
        <f>IF(G241&lt;&gt;"",R240*H241/12,"")</f>
        <v>0</v>
      </c>
      <c r="Q241" s="41">
        <f>IF(G241&lt;&gt;"",R241-O241,"")</f>
        <v>0</v>
      </c>
      <c r="R241" s="41">
        <f>IF(G241&lt;&gt;"",R240+N241+P241,"")</f>
        <v>0</v>
      </c>
      <c r="T241" s="40">
        <f t="shared" si="35"/>
        <v>51745</v>
      </c>
      <c r="U241" s="53">
        <f>J241</f>
        <v>45000</v>
      </c>
      <c r="V241" s="53">
        <f>M241</f>
        <v>57712.5</v>
      </c>
      <c r="W241" s="53">
        <f>O241</f>
        <v>0</v>
      </c>
      <c r="X241" s="53">
        <f>R241</f>
        <v>0</v>
      </c>
    </row>
    <row r="242" spans="1:24" x14ac:dyDescent="0.35">
      <c r="A242" s="37">
        <f t="shared" si="28"/>
        <v>226</v>
      </c>
      <c r="B242" s="37" t="str">
        <f>IF(F242&lt;=$G$10,VLOOKUP('[1]KALKULATOR 2023 PPK'!A257,[1]Robocze!$B$23:$C$102,2),"")</f>
        <v>19 rok</v>
      </c>
      <c r="C242" s="37">
        <f t="shared" si="29"/>
        <v>2041</v>
      </c>
      <c r="D242" s="38" t="str">
        <f t="shared" si="30"/>
        <v>październik</v>
      </c>
      <c r="E242" s="39">
        <f t="shared" si="36"/>
        <v>38.833333333333357</v>
      </c>
      <c r="F242" s="43">
        <f t="shared" si="31"/>
        <v>51775</v>
      </c>
      <c r="G242" s="40">
        <f t="shared" si="32"/>
        <v>51805</v>
      </c>
      <c r="H242" s="42">
        <f>IF(F242&lt;=$G$10,$G$3,"")</f>
        <v>0.03</v>
      </c>
      <c r="I242" s="41">
        <f>IF(B242&lt;&gt;"",$G$4,"")</f>
        <v>200</v>
      </c>
      <c r="J242" s="41">
        <f t="shared" si="33"/>
        <v>45200</v>
      </c>
      <c r="K242" s="41">
        <f>IF(B242&lt;&gt;"",J242*H242/12,"")</f>
        <v>113</v>
      </c>
      <c r="L242" s="41">
        <f>IF(B242&lt;&gt;"",M242-J242,"")</f>
        <v>12825.5</v>
      </c>
      <c r="M242" s="41">
        <f>IF(B242&lt;&gt;"",M241+I242+K242,"")</f>
        <v>58025.5</v>
      </c>
      <c r="N242" s="41">
        <f>IF(G242&lt;&gt;"",IF(E242&gt;=$G$7,$G$5,0),"")</f>
        <v>0</v>
      </c>
      <c r="O242" s="41">
        <f t="shared" si="34"/>
        <v>0</v>
      </c>
      <c r="P242" s="41">
        <f>IF(G242&lt;&gt;"",R241*H242/12,"")</f>
        <v>0</v>
      </c>
      <c r="Q242" s="41">
        <f>IF(G242&lt;&gt;"",R242-O242,"")</f>
        <v>0</v>
      </c>
      <c r="R242" s="41">
        <f>IF(G242&lt;&gt;"",R241+N242+P242,"")</f>
        <v>0</v>
      </c>
      <c r="T242" s="40">
        <f t="shared" si="35"/>
        <v>51775</v>
      </c>
      <c r="U242" s="53">
        <f>J242</f>
        <v>45200</v>
      </c>
      <c r="V242" s="53">
        <f>M242</f>
        <v>58025.5</v>
      </c>
      <c r="W242" s="53">
        <f>O242</f>
        <v>0</v>
      </c>
      <c r="X242" s="53">
        <f>R242</f>
        <v>0</v>
      </c>
    </row>
    <row r="243" spans="1:24" x14ac:dyDescent="0.35">
      <c r="A243" s="37">
        <f t="shared" si="28"/>
        <v>227</v>
      </c>
      <c r="B243" s="37" t="str">
        <f>IF(F243&lt;=$G$10,VLOOKUP('[1]KALKULATOR 2023 PPK'!A258,[1]Robocze!$B$23:$C$102,2),"")</f>
        <v>19 rok</v>
      </c>
      <c r="C243" s="37">
        <f t="shared" si="29"/>
        <v>2041</v>
      </c>
      <c r="D243" s="38" t="str">
        <f t="shared" si="30"/>
        <v>listopad</v>
      </c>
      <c r="E243" s="39">
        <f t="shared" si="36"/>
        <v>38.916666666666693</v>
      </c>
      <c r="F243" s="43">
        <f t="shared" si="31"/>
        <v>51806</v>
      </c>
      <c r="G243" s="40">
        <f t="shared" si="32"/>
        <v>51835</v>
      </c>
      <c r="H243" s="42">
        <f>IF(F243&lt;=$G$10,$G$3,"")</f>
        <v>0.03</v>
      </c>
      <c r="I243" s="41">
        <f>IF(B243&lt;&gt;"",$G$4,"")</f>
        <v>200</v>
      </c>
      <c r="J243" s="41">
        <f t="shared" si="33"/>
        <v>45400</v>
      </c>
      <c r="K243" s="41">
        <f>IF(B243&lt;&gt;"",J243*H243/12,"")</f>
        <v>113.5</v>
      </c>
      <c r="L243" s="41">
        <f>IF(B243&lt;&gt;"",M243-J243,"")</f>
        <v>12939</v>
      </c>
      <c r="M243" s="41">
        <f>IF(B243&lt;&gt;"",M242+I243+K243,"")</f>
        <v>58339</v>
      </c>
      <c r="N243" s="41">
        <f>IF(G243&lt;&gt;"",IF(E243&gt;=$G$7,$G$5,0),"")</f>
        <v>0</v>
      </c>
      <c r="O243" s="41">
        <f t="shared" si="34"/>
        <v>0</v>
      </c>
      <c r="P243" s="41">
        <f>IF(G243&lt;&gt;"",R242*H243/12,"")</f>
        <v>0</v>
      </c>
      <c r="Q243" s="41">
        <f>IF(G243&lt;&gt;"",R243-O243,"")</f>
        <v>0</v>
      </c>
      <c r="R243" s="41">
        <f>IF(G243&lt;&gt;"",R242+N243+P243,"")</f>
        <v>0</v>
      </c>
      <c r="T243" s="40">
        <f t="shared" si="35"/>
        <v>51806</v>
      </c>
      <c r="U243" s="53">
        <f>J243</f>
        <v>45400</v>
      </c>
      <c r="V243" s="53">
        <f>M243</f>
        <v>58339</v>
      </c>
      <c r="W243" s="53">
        <f>O243</f>
        <v>0</v>
      </c>
      <c r="X243" s="53">
        <f>R243</f>
        <v>0</v>
      </c>
    </row>
    <row r="244" spans="1:24" s="56" customFormat="1" x14ac:dyDescent="0.35">
      <c r="A244" s="37">
        <f t="shared" si="28"/>
        <v>228</v>
      </c>
      <c r="B244" s="44" t="str">
        <f>IF(F244&lt;=$G$10,VLOOKUP('[1]KALKULATOR 2023 PPK'!A259,[1]Robocze!$B$23:$C$102,2),"")</f>
        <v>19 rok</v>
      </c>
      <c r="C244" s="44">
        <f t="shared" si="29"/>
        <v>2041</v>
      </c>
      <c r="D244" s="38" t="str">
        <f t="shared" si="30"/>
        <v>grudzień</v>
      </c>
      <c r="E244" s="45">
        <f t="shared" si="36"/>
        <v>39.000000000000028</v>
      </c>
      <c r="F244" s="46">
        <f t="shared" si="31"/>
        <v>51836</v>
      </c>
      <c r="G244" s="47">
        <f t="shared" si="32"/>
        <v>51866</v>
      </c>
      <c r="H244" s="42">
        <f>IF(F244&lt;=$G$10,$G$3,"")</f>
        <v>0.03</v>
      </c>
      <c r="I244" s="41">
        <f>IF(B244&lt;&gt;"",$G$4,"")</f>
        <v>200</v>
      </c>
      <c r="J244" s="48">
        <f t="shared" si="33"/>
        <v>45600</v>
      </c>
      <c r="K244" s="41">
        <f>IF(B244&lt;&gt;"",J244*H244/12,"")</f>
        <v>114</v>
      </c>
      <c r="L244" s="48">
        <f>IF(B244&lt;&gt;"",M244-J244,"")</f>
        <v>13053</v>
      </c>
      <c r="M244" s="41">
        <f>IF(B244&lt;&gt;"",M243+I244+K244,"")</f>
        <v>58653</v>
      </c>
      <c r="N244" s="41">
        <f>IF(G244&lt;&gt;"",IF(E244&gt;=$G$7,$G$5,0),"")</f>
        <v>0</v>
      </c>
      <c r="O244" s="48">
        <f t="shared" si="34"/>
        <v>0</v>
      </c>
      <c r="P244" s="41">
        <f>IF(G244&lt;&gt;"",R243*H244/12,"")</f>
        <v>0</v>
      </c>
      <c r="Q244" s="48">
        <f>IF(G244&lt;&gt;"",R244-O244,"")</f>
        <v>0</v>
      </c>
      <c r="R244" s="41">
        <f>IF(G244&lt;&gt;"",R243+N244+P244,"")</f>
        <v>0</v>
      </c>
      <c r="T244" s="40">
        <f t="shared" si="35"/>
        <v>51836</v>
      </c>
      <c r="U244" s="53">
        <f>J244</f>
        <v>45600</v>
      </c>
      <c r="V244" s="53">
        <f>M244</f>
        <v>58653</v>
      </c>
      <c r="W244" s="53">
        <f>O244</f>
        <v>0</v>
      </c>
      <c r="X244" s="53">
        <f>R244</f>
        <v>0</v>
      </c>
    </row>
    <row r="245" spans="1:24" x14ac:dyDescent="0.35">
      <c r="A245" s="37">
        <f t="shared" si="28"/>
        <v>229</v>
      </c>
      <c r="B245" s="37" t="str">
        <f>IF(F245&lt;=$G$10,VLOOKUP('[1]KALKULATOR 2023 PPK'!A260,[1]Robocze!$B$23:$C$102,2),"")</f>
        <v>20 rok</v>
      </c>
      <c r="C245" s="37">
        <f t="shared" si="29"/>
        <v>2042</v>
      </c>
      <c r="D245" s="38" t="str">
        <f t="shared" si="30"/>
        <v>styczeń</v>
      </c>
      <c r="E245" s="39">
        <f t="shared" si="36"/>
        <v>39.083333333333364</v>
      </c>
      <c r="F245" s="40">
        <f t="shared" si="31"/>
        <v>51867</v>
      </c>
      <c r="G245" s="40">
        <f t="shared" si="32"/>
        <v>51897</v>
      </c>
      <c r="H245" s="42">
        <f>IF(F245&lt;=$G$10,$G$3,"")</f>
        <v>0.03</v>
      </c>
      <c r="I245" s="41">
        <f>IF(B245&lt;&gt;"",$G$4,"")</f>
        <v>200</v>
      </c>
      <c r="J245" s="41">
        <f t="shared" si="33"/>
        <v>45800</v>
      </c>
      <c r="K245" s="41">
        <f>IF(B245&lt;&gt;"",J245*H245/12,"")</f>
        <v>114.5</v>
      </c>
      <c r="L245" s="41">
        <f>IF(B245&lt;&gt;"",M245-J245,"")</f>
        <v>13167.5</v>
      </c>
      <c r="M245" s="41">
        <f>IF(B245&lt;&gt;"",M244+I245+K245,"")</f>
        <v>58967.5</v>
      </c>
      <c r="N245" s="41">
        <f>IF(G245&lt;&gt;"",IF(E245&gt;=$G$7,$G$5,0),"")</f>
        <v>0</v>
      </c>
      <c r="O245" s="41">
        <f t="shared" si="34"/>
        <v>0</v>
      </c>
      <c r="P245" s="41">
        <f>IF(G245&lt;&gt;"",R244*H245/12,"")</f>
        <v>0</v>
      </c>
      <c r="Q245" s="41">
        <f>IF(G245&lt;&gt;"",R245-O245,"")</f>
        <v>0</v>
      </c>
      <c r="R245" s="41">
        <f>IF(G245&lt;&gt;"",R244+N245+P245,"")</f>
        <v>0</v>
      </c>
      <c r="T245" s="40">
        <f t="shared" si="35"/>
        <v>51867</v>
      </c>
      <c r="U245" s="53">
        <f>J245</f>
        <v>45800</v>
      </c>
      <c r="V245" s="53">
        <f>M245</f>
        <v>58967.5</v>
      </c>
      <c r="W245" s="53">
        <f>O245</f>
        <v>0</v>
      </c>
      <c r="X245" s="53">
        <f>R245</f>
        <v>0</v>
      </c>
    </row>
    <row r="246" spans="1:24" x14ac:dyDescent="0.35">
      <c r="A246" s="37">
        <f t="shared" si="28"/>
        <v>230</v>
      </c>
      <c r="B246" s="37" t="str">
        <f>IF(F246&lt;=$G$10,VLOOKUP('[1]KALKULATOR 2023 PPK'!A261,[1]Robocze!$B$23:$C$102,2),"")</f>
        <v>20 rok</v>
      </c>
      <c r="C246" s="37">
        <f t="shared" si="29"/>
        <v>2042</v>
      </c>
      <c r="D246" s="38" t="str">
        <f t="shared" si="30"/>
        <v>luty</v>
      </c>
      <c r="E246" s="39">
        <f t="shared" si="36"/>
        <v>39.1666666666667</v>
      </c>
      <c r="F246" s="43">
        <f t="shared" si="31"/>
        <v>51898</v>
      </c>
      <c r="G246" s="40">
        <f t="shared" si="32"/>
        <v>51925</v>
      </c>
      <c r="H246" s="42">
        <f>IF(F246&lt;=$G$10,$G$3,"")</f>
        <v>0.03</v>
      </c>
      <c r="I246" s="41">
        <f>IF(B246&lt;&gt;"",$G$4,"")</f>
        <v>200</v>
      </c>
      <c r="J246" s="41">
        <f t="shared" si="33"/>
        <v>46000</v>
      </c>
      <c r="K246" s="41">
        <f>IF(B246&lt;&gt;"",J246*H246/12,"")</f>
        <v>115</v>
      </c>
      <c r="L246" s="41">
        <f>IF(B246&lt;&gt;"",M246-J246,"")</f>
        <v>13282.5</v>
      </c>
      <c r="M246" s="41">
        <f>IF(B246&lt;&gt;"",M245+I246+K246,"")</f>
        <v>59282.5</v>
      </c>
      <c r="N246" s="41">
        <f>IF(G246&lt;&gt;"",IF(E246&gt;=$G$7,$G$5,0),"")</f>
        <v>0</v>
      </c>
      <c r="O246" s="41">
        <f t="shared" si="34"/>
        <v>0</v>
      </c>
      <c r="P246" s="41">
        <f>IF(G246&lt;&gt;"",R245*H246/12,"")</f>
        <v>0</v>
      </c>
      <c r="Q246" s="41">
        <f>IF(G246&lt;&gt;"",R246-O246,"")</f>
        <v>0</v>
      </c>
      <c r="R246" s="41">
        <f>IF(G246&lt;&gt;"",R245+N246+P246,"")</f>
        <v>0</v>
      </c>
      <c r="T246" s="40">
        <f t="shared" si="35"/>
        <v>51898</v>
      </c>
      <c r="U246" s="53">
        <f>J246</f>
        <v>46000</v>
      </c>
      <c r="V246" s="53">
        <f>M246</f>
        <v>59282.5</v>
      </c>
      <c r="W246" s="53">
        <f>O246</f>
        <v>0</v>
      </c>
      <c r="X246" s="53">
        <f>R246</f>
        <v>0</v>
      </c>
    </row>
    <row r="247" spans="1:24" x14ac:dyDescent="0.35">
      <c r="A247" s="37">
        <f t="shared" si="28"/>
        <v>231</v>
      </c>
      <c r="B247" s="37" t="str">
        <f>IF(F247&lt;=$G$10,VLOOKUP('[1]KALKULATOR 2023 PPK'!A262,[1]Robocze!$B$23:$C$102,2),"")</f>
        <v>20 rok</v>
      </c>
      <c r="C247" s="37">
        <f t="shared" si="29"/>
        <v>2042</v>
      </c>
      <c r="D247" s="38" t="str">
        <f t="shared" si="30"/>
        <v>marzec</v>
      </c>
      <c r="E247" s="39">
        <f t="shared" si="36"/>
        <v>39.250000000000036</v>
      </c>
      <c r="F247" s="43">
        <f t="shared" si="31"/>
        <v>51926</v>
      </c>
      <c r="G247" s="40">
        <f t="shared" si="32"/>
        <v>51956</v>
      </c>
      <c r="H247" s="42">
        <f>IF(F247&lt;=$G$10,$G$3,"")</f>
        <v>0.03</v>
      </c>
      <c r="I247" s="41">
        <f>IF(B247&lt;&gt;"",$G$4,"")</f>
        <v>200</v>
      </c>
      <c r="J247" s="41">
        <f t="shared" si="33"/>
        <v>46200</v>
      </c>
      <c r="K247" s="41">
        <f>IF(B247&lt;&gt;"",J247*H247/12,"")</f>
        <v>115.5</v>
      </c>
      <c r="L247" s="41">
        <f>IF(B247&lt;&gt;"",M247-J247,"")</f>
        <v>13398</v>
      </c>
      <c r="M247" s="41">
        <f>IF(B247&lt;&gt;"",M246+I247+K247,"")</f>
        <v>59598</v>
      </c>
      <c r="N247" s="41">
        <f>IF(G247&lt;&gt;"",IF(E247&gt;=$G$7,$G$5,0),"")</f>
        <v>0</v>
      </c>
      <c r="O247" s="41">
        <f t="shared" si="34"/>
        <v>0</v>
      </c>
      <c r="P247" s="41">
        <f>IF(G247&lt;&gt;"",R246*H247/12,"")</f>
        <v>0</v>
      </c>
      <c r="Q247" s="41">
        <f>IF(G247&lt;&gt;"",R247-O247,"")</f>
        <v>0</v>
      </c>
      <c r="R247" s="41">
        <f>IF(G247&lt;&gt;"",R246+N247+P247,"")</f>
        <v>0</v>
      </c>
      <c r="T247" s="40">
        <f t="shared" si="35"/>
        <v>51926</v>
      </c>
      <c r="U247" s="53">
        <f>J247</f>
        <v>46200</v>
      </c>
      <c r="V247" s="53">
        <f>M247</f>
        <v>59598</v>
      </c>
      <c r="W247" s="53">
        <f>O247</f>
        <v>0</v>
      </c>
      <c r="X247" s="53">
        <f>R247</f>
        <v>0</v>
      </c>
    </row>
    <row r="248" spans="1:24" x14ac:dyDescent="0.35">
      <c r="A248" s="37">
        <f t="shared" si="28"/>
        <v>232</v>
      </c>
      <c r="B248" s="37" t="str">
        <f>IF(F248&lt;=$G$10,VLOOKUP('[1]KALKULATOR 2023 PPK'!A263,[1]Robocze!$B$23:$C$102,2),"")</f>
        <v>20 rok</v>
      </c>
      <c r="C248" s="37">
        <f t="shared" si="29"/>
        <v>2042</v>
      </c>
      <c r="D248" s="38" t="str">
        <f t="shared" si="30"/>
        <v>kwiecień</v>
      </c>
      <c r="E248" s="39">
        <f t="shared" si="36"/>
        <v>39.333333333333371</v>
      </c>
      <c r="F248" s="43">
        <f t="shared" si="31"/>
        <v>51957</v>
      </c>
      <c r="G248" s="40">
        <f t="shared" si="32"/>
        <v>51986</v>
      </c>
      <c r="H248" s="42">
        <f>IF(F248&lt;=$G$10,$G$3,"")</f>
        <v>0.03</v>
      </c>
      <c r="I248" s="41">
        <f>IF(B248&lt;&gt;"",$G$4,"")</f>
        <v>200</v>
      </c>
      <c r="J248" s="41">
        <f t="shared" si="33"/>
        <v>46400</v>
      </c>
      <c r="K248" s="41">
        <f>IF(B248&lt;&gt;"",J248*H248/12,"")</f>
        <v>116</v>
      </c>
      <c r="L248" s="41">
        <f>IF(B248&lt;&gt;"",M248-J248,"")</f>
        <v>13514</v>
      </c>
      <c r="M248" s="41">
        <f>IF(B248&lt;&gt;"",M247+I248+K248,"")</f>
        <v>59914</v>
      </c>
      <c r="N248" s="41">
        <f>IF(G248&lt;&gt;"",IF(E248&gt;=$G$7,$G$5,0),"")</f>
        <v>0</v>
      </c>
      <c r="O248" s="41">
        <f t="shared" si="34"/>
        <v>0</v>
      </c>
      <c r="P248" s="41">
        <f>IF(G248&lt;&gt;"",R247*H248/12,"")</f>
        <v>0</v>
      </c>
      <c r="Q248" s="41">
        <f>IF(G248&lt;&gt;"",R248-O248,"")</f>
        <v>0</v>
      </c>
      <c r="R248" s="41">
        <f>IF(G248&lt;&gt;"",R247+N248+P248,"")</f>
        <v>0</v>
      </c>
      <c r="T248" s="40">
        <f t="shared" si="35"/>
        <v>51957</v>
      </c>
      <c r="U248" s="53">
        <f>J248</f>
        <v>46400</v>
      </c>
      <c r="V248" s="53">
        <f>M248</f>
        <v>59914</v>
      </c>
      <c r="W248" s="53">
        <f>O248</f>
        <v>0</v>
      </c>
      <c r="X248" s="53">
        <f>R248</f>
        <v>0</v>
      </c>
    </row>
    <row r="249" spans="1:24" x14ac:dyDescent="0.35">
      <c r="A249" s="37">
        <f t="shared" si="28"/>
        <v>233</v>
      </c>
      <c r="B249" s="37" t="str">
        <f>IF(F249&lt;=$G$10,VLOOKUP('[1]KALKULATOR 2023 PPK'!A264,[1]Robocze!$B$23:$C$102,2),"")</f>
        <v>20 rok</v>
      </c>
      <c r="C249" s="37">
        <f t="shared" si="29"/>
        <v>2042</v>
      </c>
      <c r="D249" s="38" t="str">
        <f t="shared" si="30"/>
        <v>maj</v>
      </c>
      <c r="E249" s="39">
        <f t="shared" si="36"/>
        <v>39.416666666666707</v>
      </c>
      <c r="F249" s="43">
        <f t="shared" si="31"/>
        <v>51987</v>
      </c>
      <c r="G249" s="40">
        <f t="shared" si="32"/>
        <v>52017</v>
      </c>
      <c r="H249" s="42">
        <f>IF(F249&lt;=$G$10,$G$3,"")</f>
        <v>0.03</v>
      </c>
      <c r="I249" s="41">
        <f>IF(B249&lt;&gt;"",$G$4,"")</f>
        <v>200</v>
      </c>
      <c r="J249" s="41">
        <f t="shared" si="33"/>
        <v>46600</v>
      </c>
      <c r="K249" s="41">
        <f>IF(B249&lt;&gt;"",J249*H249/12,"")</f>
        <v>116.5</v>
      </c>
      <c r="L249" s="41">
        <f>IF(B249&lt;&gt;"",M249-J249,"")</f>
        <v>13630.5</v>
      </c>
      <c r="M249" s="41">
        <f>IF(B249&lt;&gt;"",M248+I249+K249,"")</f>
        <v>60230.5</v>
      </c>
      <c r="N249" s="41">
        <f>IF(G249&lt;&gt;"",IF(E249&gt;=$G$7,$G$5,0),"")</f>
        <v>0</v>
      </c>
      <c r="O249" s="41">
        <f t="shared" si="34"/>
        <v>0</v>
      </c>
      <c r="P249" s="41">
        <f>IF(G249&lt;&gt;"",R248*H249/12,"")</f>
        <v>0</v>
      </c>
      <c r="Q249" s="41">
        <f>IF(G249&lt;&gt;"",R249-O249,"")</f>
        <v>0</v>
      </c>
      <c r="R249" s="41">
        <f>IF(G249&lt;&gt;"",R248+N249+P249,"")</f>
        <v>0</v>
      </c>
      <c r="T249" s="40">
        <f t="shared" si="35"/>
        <v>51987</v>
      </c>
      <c r="U249" s="53">
        <f>J249</f>
        <v>46600</v>
      </c>
      <c r="V249" s="53">
        <f>M249</f>
        <v>60230.5</v>
      </c>
      <c r="W249" s="53">
        <f>O249</f>
        <v>0</v>
      </c>
      <c r="X249" s="53">
        <f>R249</f>
        <v>0</v>
      </c>
    </row>
    <row r="250" spans="1:24" x14ac:dyDescent="0.35">
      <c r="A250" s="37">
        <f t="shared" si="28"/>
        <v>234</v>
      </c>
      <c r="B250" s="37" t="str">
        <f>IF(F250&lt;=$G$10,VLOOKUP('[1]KALKULATOR 2023 PPK'!A265,[1]Robocze!$B$23:$C$102,2),"")</f>
        <v>20 rok</v>
      </c>
      <c r="C250" s="37">
        <f t="shared" si="29"/>
        <v>2042</v>
      </c>
      <c r="D250" s="38" t="str">
        <f t="shared" si="30"/>
        <v>czerwiec</v>
      </c>
      <c r="E250" s="39">
        <f t="shared" si="36"/>
        <v>39.500000000000043</v>
      </c>
      <c r="F250" s="43">
        <f t="shared" si="31"/>
        <v>52018</v>
      </c>
      <c r="G250" s="40">
        <f t="shared" si="32"/>
        <v>52047</v>
      </c>
      <c r="H250" s="42">
        <f>IF(F250&lt;=$G$10,$G$3,"")</f>
        <v>0.03</v>
      </c>
      <c r="I250" s="41">
        <f>IF(B250&lt;&gt;"",$G$4,"")</f>
        <v>200</v>
      </c>
      <c r="J250" s="41">
        <f t="shared" si="33"/>
        <v>46800</v>
      </c>
      <c r="K250" s="41">
        <f>IF(B250&lt;&gt;"",J250*H250/12,"")</f>
        <v>117</v>
      </c>
      <c r="L250" s="41">
        <f>IF(B250&lt;&gt;"",M250-J250,"")</f>
        <v>13747.5</v>
      </c>
      <c r="M250" s="41">
        <f>IF(B250&lt;&gt;"",M249+I250+K250,"")</f>
        <v>60547.5</v>
      </c>
      <c r="N250" s="41">
        <f>IF(G250&lt;&gt;"",IF(E250&gt;=$G$7,$G$5,0),"")</f>
        <v>0</v>
      </c>
      <c r="O250" s="41">
        <f t="shared" si="34"/>
        <v>0</v>
      </c>
      <c r="P250" s="41">
        <f>IF(G250&lt;&gt;"",R249*H250/12,"")</f>
        <v>0</v>
      </c>
      <c r="Q250" s="41">
        <f>IF(G250&lt;&gt;"",R250-O250,"")</f>
        <v>0</v>
      </c>
      <c r="R250" s="41">
        <f>IF(G250&lt;&gt;"",R249+N250+P250,"")</f>
        <v>0</v>
      </c>
      <c r="T250" s="40">
        <f t="shared" si="35"/>
        <v>52018</v>
      </c>
      <c r="U250" s="53">
        <f>J250</f>
        <v>46800</v>
      </c>
      <c r="V250" s="53">
        <f>M250</f>
        <v>60547.5</v>
      </c>
      <c r="W250" s="53">
        <f>O250</f>
        <v>0</v>
      </c>
      <c r="X250" s="53">
        <f>R250</f>
        <v>0</v>
      </c>
    </row>
    <row r="251" spans="1:24" x14ac:dyDescent="0.35">
      <c r="A251" s="37">
        <f t="shared" si="28"/>
        <v>235</v>
      </c>
      <c r="B251" s="37" t="str">
        <f>IF(F251&lt;=$G$10,VLOOKUP('[1]KALKULATOR 2023 PPK'!A266,[1]Robocze!$B$23:$C$102,2),"")</f>
        <v>20 rok</v>
      </c>
      <c r="C251" s="37">
        <f t="shared" si="29"/>
        <v>2042</v>
      </c>
      <c r="D251" s="38" t="str">
        <f t="shared" si="30"/>
        <v>lipiec</v>
      </c>
      <c r="E251" s="39">
        <f t="shared" si="36"/>
        <v>39.583333333333378</v>
      </c>
      <c r="F251" s="43">
        <f t="shared" si="31"/>
        <v>52048</v>
      </c>
      <c r="G251" s="40">
        <f t="shared" si="32"/>
        <v>52078</v>
      </c>
      <c r="H251" s="42">
        <f>IF(F251&lt;=$G$10,$G$3,"")</f>
        <v>0.03</v>
      </c>
      <c r="I251" s="41">
        <f>IF(B251&lt;&gt;"",$G$4,"")</f>
        <v>200</v>
      </c>
      <c r="J251" s="41">
        <f t="shared" si="33"/>
        <v>47000</v>
      </c>
      <c r="K251" s="41">
        <f>IF(B251&lt;&gt;"",J251*H251/12,"")</f>
        <v>117.5</v>
      </c>
      <c r="L251" s="41">
        <f>IF(B251&lt;&gt;"",M251-J251,"")</f>
        <v>13865</v>
      </c>
      <c r="M251" s="41">
        <f>IF(B251&lt;&gt;"",M250+I251+K251,"")</f>
        <v>60865</v>
      </c>
      <c r="N251" s="41">
        <f>IF(G251&lt;&gt;"",IF(E251&gt;=$G$7,$G$5,0),"")</f>
        <v>0</v>
      </c>
      <c r="O251" s="41">
        <f t="shared" si="34"/>
        <v>0</v>
      </c>
      <c r="P251" s="41">
        <f>IF(G251&lt;&gt;"",R250*H251/12,"")</f>
        <v>0</v>
      </c>
      <c r="Q251" s="41">
        <f>IF(G251&lt;&gt;"",R251-O251,"")</f>
        <v>0</v>
      </c>
      <c r="R251" s="41">
        <f>IF(G251&lt;&gt;"",R250+N251+P251,"")</f>
        <v>0</v>
      </c>
      <c r="T251" s="40">
        <f t="shared" si="35"/>
        <v>52048</v>
      </c>
      <c r="U251" s="53">
        <f>J251</f>
        <v>47000</v>
      </c>
      <c r="V251" s="53">
        <f>M251</f>
        <v>60865</v>
      </c>
      <c r="W251" s="53">
        <f>O251</f>
        <v>0</v>
      </c>
      <c r="X251" s="53">
        <f>R251</f>
        <v>0</v>
      </c>
    </row>
    <row r="252" spans="1:24" x14ac:dyDescent="0.35">
      <c r="A252" s="37">
        <f t="shared" si="28"/>
        <v>236</v>
      </c>
      <c r="B252" s="37" t="str">
        <f>IF(F252&lt;=$G$10,VLOOKUP('[1]KALKULATOR 2023 PPK'!A267,[1]Robocze!$B$23:$C$102,2),"")</f>
        <v>20 rok</v>
      </c>
      <c r="C252" s="37">
        <f t="shared" si="29"/>
        <v>2042</v>
      </c>
      <c r="D252" s="38" t="str">
        <f t="shared" si="30"/>
        <v>sierpień</v>
      </c>
      <c r="E252" s="39">
        <f t="shared" si="36"/>
        <v>39.666666666666714</v>
      </c>
      <c r="F252" s="43">
        <f t="shared" si="31"/>
        <v>52079</v>
      </c>
      <c r="G252" s="40">
        <f t="shared" si="32"/>
        <v>52109</v>
      </c>
      <c r="H252" s="42">
        <f>IF(F252&lt;=$G$10,$G$3,"")</f>
        <v>0.03</v>
      </c>
      <c r="I252" s="41">
        <f>IF(B252&lt;&gt;"",$G$4,"")</f>
        <v>200</v>
      </c>
      <c r="J252" s="41">
        <f t="shared" si="33"/>
        <v>47200</v>
      </c>
      <c r="K252" s="41">
        <f>IF(B252&lt;&gt;"",J252*H252/12,"")</f>
        <v>118</v>
      </c>
      <c r="L252" s="41">
        <f>IF(B252&lt;&gt;"",M252-J252,"")</f>
        <v>13983</v>
      </c>
      <c r="M252" s="41">
        <f>IF(B252&lt;&gt;"",M251+I252+K252,"")</f>
        <v>61183</v>
      </c>
      <c r="N252" s="41">
        <f>IF(G252&lt;&gt;"",IF(E252&gt;=$G$7,$G$5,0),"")</f>
        <v>0</v>
      </c>
      <c r="O252" s="41">
        <f t="shared" si="34"/>
        <v>0</v>
      </c>
      <c r="P252" s="41">
        <f>IF(G252&lt;&gt;"",R251*H252/12,"")</f>
        <v>0</v>
      </c>
      <c r="Q252" s="41">
        <f>IF(G252&lt;&gt;"",R252-O252,"")</f>
        <v>0</v>
      </c>
      <c r="R252" s="41">
        <f>IF(G252&lt;&gt;"",R251+N252+P252,"")</f>
        <v>0</v>
      </c>
      <c r="T252" s="40">
        <f t="shared" si="35"/>
        <v>52079</v>
      </c>
      <c r="U252" s="53">
        <f>J252</f>
        <v>47200</v>
      </c>
      <c r="V252" s="53">
        <f>M252</f>
        <v>61183</v>
      </c>
      <c r="W252" s="53">
        <f>O252</f>
        <v>0</v>
      </c>
      <c r="X252" s="53">
        <f>R252</f>
        <v>0</v>
      </c>
    </row>
    <row r="253" spans="1:24" x14ac:dyDescent="0.35">
      <c r="A253" s="37">
        <f t="shared" si="28"/>
        <v>237</v>
      </c>
      <c r="B253" s="37" t="str">
        <f>IF(F253&lt;=$G$10,VLOOKUP('[1]KALKULATOR 2023 PPK'!A268,[1]Robocze!$B$23:$C$102,2),"")</f>
        <v>20 rok</v>
      </c>
      <c r="C253" s="37">
        <f t="shared" si="29"/>
        <v>2042</v>
      </c>
      <c r="D253" s="38" t="str">
        <f t="shared" si="30"/>
        <v>wrzesień</v>
      </c>
      <c r="E253" s="39">
        <f t="shared" si="36"/>
        <v>39.75000000000005</v>
      </c>
      <c r="F253" s="43">
        <f t="shared" si="31"/>
        <v>52110</v>
      </c>
      <c r="G253" s="40">
        <f t="shared" si="32"/>
        <v>52139</v>
      </c>
      <c r="H253" s="42">
        <f>IF(F253&lt;=$G$10,$G$3,"")</f>
        <v>0.03</v>
      </c>
      <c r="I253" s="41">
        <f>IF(B253&lt;&gt;"",$G$4,"")</f>
        <v>200</v>
      </c>
      <c r="J253" s="41">
        <f t="shared" si="33"/>
        <v>47400</v>
      </c>
      <c r="K253" s="41">
        <f>IF(B253&lt;&gt;"",J253*H253/12,"")</f>
        <v>118.5</v>
      </c>
      <c r="L253" s="41">
        <f>IF(B253&lt;&gt;"",M253-J253,"")</f>
        <v>14101.5</v>
      </c>
      <c r="M253" s="41">
        <f>IF(B253&lt;&gt;"",M252+I253+K253,"")</f>
        <v>61501.5</v>
      </c>
      <c r="N253" s="41">
        <f>IF(G253&lt;&gt;"",IF(E253&gt;=$G$7,$G$5,0),"")</f>
        <v>0</v>
      </c>
      <c r="O253" s="41">
        <f t="shared" si="34"/>
        <v>0</v>
      </c>
      <c r="P253" s="41">
        <f>IF(G253&lt;&gt;"",R252*H253/12,"")</f>
        <v>0</v>
      </c>
      <c r="Q253" s="41">
        <f>IF(G253&lt;&gt;"",R253-O253,"")</f>
        <v>0</v>
      </c>
      <c r="R253" s="41">
        <f>IF(G253&lt;&gt;"",R252+N253+P253,"")</f>
        <v>0</v>
      </c>
      <c r="T253" s="40">
        <f t="shared" si="35"/>
        <v>52110</v>
      </c>
      <c r="U253" s="53">
        <f>J253</f>
        <v>47400</v>
      </c>
      <c r="V253" s="53">
        <f>M253</f>
        <v>61501.5</v>
      </c>
      <c r="W253" s="53">
        <f>O253</f>
        <v>0</v>
      </c>
      <c r="X253" s="53">
        <f>R253</f>
        <v>0</v>
      </c>
    </row>
    <row r="254" spans="1:24" x14ac:dyDescent="0.35">
      <c r="A254" s="37">
        <f t="shared" si="28"/>
        <v>238</v>
      </c>
      <c r="B254" s="37" t="str">
        <f>IF(F254&lt;=$G$10,VLOOKUP('[1]KALKULATOR 2023 PPK'!A269,[1]Robocze!$B$23:$C$102,2),"")</f>
        <v>20 rok</v>
      </c>
      <c r="C254" s="37">
        <f t="shared" si="29"/>
        <v>2042</v>
      </c>
      <c r="D254" s="38" t="str">
        <f t="shared" si="30"/>
        <v>październik</v>
      </c>
      <c r="E254" s="39">
        <f t="shared" si="36"/>
        <v>39.833333333333385</v>
      </c>
      <c r="F254" s="43">
        <f t="shared" si="31"/>
        <v>52140</v>
      </c>
      <c r="G254" s="40">
        <f t="shared" si="32"/>
        <v>52170</v>
      </c>
      <c r="H254" s="42">
        <f>IF(F254&lt;=$G$10,$G$3,"")</f>
        <v>0.03</v>
      </c>
      <c r="I254" s="41">
        <f>IF(B254&lt;&gt;"",$G$4,"")</f>
        <v>200</v>
      </c>
      <c r="J254" s="41">
        <f t="shared" si="33"/>
        <v>47600</v>
      </c>
      <c r="K254" s="41">
        <f>IF(B254&lt;&gt;"",J254*H254/12,"")</f>
        <v>119</v>
      </c>
      <c r="L254" s="41">
        <f>IF(B254&lt;&gt;"",M254-J254,"")</f>
        <v>14220.5</v>
      </c>
      <c r="M254" s="41">
        <f>IF(B254&lt;&gt;"",M253+I254+K254,"")</f>
        <v>61820.5</v>
      </c>
      <c r="N254" s="41">
        <f>IF(G254&lt;&gt;"",IF(E254&gt;=$G$7,$G$5,0),"")</f>
        <v>0</v>
      </c>
      <c r="O254" s="41">
        <f t="shared" si="34"/>
        <v>0</v>
      </c>
      <c r="P254" s="41">
        <f>IF(G254&lt;&gt;"",R253*H254/12,"")</f>
        <v>0</v>
      </c>
      <c r="Q254" s="41">
        <f>IF(G254&lt;&gt;"",R254-O254,"")</f>
        <v>0</v>
      </c>
      <c r="R254" s="41">
        <f>IF(G254&lt;&gt;"",R253+N254+P254,"")</f>
        <v>0</v>
      </c>
      <c r="T254" s="40">
        <f t="shared" si="35"/>
        <v>52140</v>
      </c>
      <c r="U254" s="53">
        <f>J254</f>
        <v>47600</v>
      </c>
      <c r="V254" s="53">
        <f>M254</f>
        <v>61820.5</v>
      </c>
      <c r="W254" s="53">
        <f>O254</f>
        <v>0</v>
      </c>
      <c r="X254" s="53">
        <f>R254</f>
        <v>0</v>
      </c>
    </row>
    <row r="255" spans="1:24" x14ac:dyDescent="0.35">
      <c r="A255" s="37">
        <f t="shared" si="28"/>
        <v>239</v>
      </c>
      <c r="B255" s="37" t="str">
        <f>IF(F255&lt;=$G$10,VLOOKUP('[1]KALKULATOR 2023 PPK'!A270,[1]Robocze!$B$23:$C$102,2),"")</f>
        <v>20 rok</v>
      </c>
      <c r="C255" s="37">
        <f t="shared" si="29"/>
        <v>2042</v>
      </c>
      <c r="D255" s="38" t="str">
        <f t="shared" si="30"/>
        <v>listopad</v>
      </c>
      <c r="E255" s="39">
        <f t="shared" si="36"/>
        <v>39.916666666666721</v>
      </c>
      <c r="F255" s="43">
        <f t="shared" si="31"/>
        <v>52171</v>
      </c>
      <c r="G255" s="40">
        <f t="shared" si="32"/>
        <v>52200</v>
      </c>
      <c r="H255" s="42">
        <f>IF(F255&lt;=$G$10,$G$3,"")</f>
        <v>0.03</v>
      </c>
      <c r="I255" s="41">
        <f>IF(B255&lt;&gt;"",$G$4,"")</f>
        <v>200</v>
      </c>
      <c r="J255" s="41">
        <f t="shared" si="33"/>
        <v>47800</v>
      </c>
      <c r="K255" s="41">
        <f>IF(B255&lt;&gt;"",J255*H255/12,"")</f>
        <v>119.5</v>
      </c>
      <c r="L255" s="41">
        <f>IF(B255&lt;&gt;"",M255-J255,"")</f>
        <v>14340</v>
      </c>
      <c r="M255" s="41">
        <f>IF(B255&lt;&gt;"",M254+I255+K255,"")</f>
        <v>62140</v>
      </c>
      <c r="N255" s="41">
        <f>IF(G255&lt;&gt;"",IF(E255&gt;=$G$7,$G$5,0),"")</f>
        <v>0</v>
      </c>
      <c r="O255" s="41">
        <f t="shared" si="34"/>
        <v>0</v>
      </c>
      <c r="P255" s="41">
        <f>IF(G255&lt;&gt;"",R254*H255/12,"")</f>
        <v>0</v>
      </c>
      <c r="Q255" s="41">
        <f>IF(G255&lt;&gt;"",R255-O255,"")</f>
        <v>0</v>
      </c>
      <c r="R255" s="41">
        <f>IF(G255&lt;&gt;"",R254+N255+P255,"")</f>
        <v>0</v>
      </c>
      <c r="T255" s="40">
        <f t="shared" si="35"/>
        <v>52171</v>
      </c>
      <c r="U255" s="53">
        <f>J255</f>
        <v>47800</v>
      </c>
      <c r="V255" s="53">
        <f>M255</f>
        <v>62140</v>
      </c>
      <c r="W255" s="53">
        <f>O255</f>
        <v>0</v>
      </c>
      <c r="X255" s="53">
        <f>R255</f>
        <v>0</v>
      </c>
    </row>
    <row r="256" spans="1:24" s="56" customFormat="1" x14ac:dyDescent="0.35">
      <c r="A256" s="37">
        <f t="shared" si="28"/>
        <v>240</v>
      </c>
      <c r="B256" s="44" t="str">
        <f>IF(F256&lt;=$G$10,VLOOKUP('[1]KALKULATOR 2023 PPK'!A271,[1]Robocze!$B$23:$C$102,2),"")</f>
        <v>20 rok</v>
      </c>
      <c r="C256" s="44">
        <f t="shared" si="29"/>
        <v>2042</v>
      </c>
      <c r="D256" s="38" t="str">
        <f t="shared" si="30"/>
        <v>grudzień</v>
      </c>
      <c r="E256" s="45">
        <f t="shared" si="36"/>
        <v>40.000000000000057</v>
      </c>
      <c r="F256" s="46">
        <f t="shared" si="31"/>
        <v>52201</v>
      </c>
      <c r="G256" s="47">
        <f t="shared" si="32"/>
        <v>52231</v>
      </c>
      <c r="H256" s="42">
        <f>IF(F256&lt;=$G$10,$G$3,"")</f>
        <v>0.03</v>
      </c>
      <c r="I256" s="41">
        <f>IF(B256&lt;&gt;"",$G$4,"")</f>
        <v>200</v>
      </c>
      <c r="J256" s="48">
        <f t="shared" si="33"/>
        <v>48000</v>
      </c>
      <c r="K256" s="41">
        <f>IF(B256&lt;&gt;"",J256*H256/12,"")</f>
        <v>120</v>
      </c>
      <c r="L256" s="48">
        <f>IF(B256&lt;&gt;"",M256-J256,"")</f>
        <v>14460</v>
      </c>
      <c r="M256" s="41">
        <f>IF(B256&lt;&gt;"",M255+I256+K256,"")</f>
        <v>62460</v>
      </c>
      <c r="N256" s="41">
        <f>IF(G256&lt;&gt;"",IF(E256&gt;=$G$7,$G$5,0),"")</f>
        <v>0</v>
      </c>
      <c r="O256" s="48">
        <f t="shared" si="34"/>
        <v>0</v>
      </c>
      <c r="P256" s="41">
        <f>IF(G256&lt;&gt;"",R255*H256/12,"")</f>
        <v>0</v>
      </c>
      <c r="Q256" s="48">
        <f>IF(G256&lt;&gt;"",R256-O256,"")</f>
        <v>0</v>
      </c>
      <c r="R256" s="41">
        <f>IF(G256&lt;&gt;"",R255+N256+P256,"")</f>
        <v>0</v>
      </c>
      <c r="T256" s="40">
        <f t="shared" si="35"/>
        <v>52201</v>
      </c>
      <c r="U256" s="53">
        <f>J256</f>
        <v>48000</v>
      </c>
      <c r="V256" s="53">
        <f>M256</f>
        <v>62460</v>
      </c>
      <c r="W256" s="53">
        <f>O256</f>
        <v>0</v>
      </c>
      <c r="X256" s="53">
        <f>R256</f>
        <v>0</v>
      </c>
    </row>
    <row r="257" spans="1:24" x14ac:dyDescent="0.35">
      <c r="A257" s="37">
        <f t="shared" si="28"/>
        <v>241</v>
      </c>
      <c r="B257" s="37" t="str">
        <f>IF(F257&lt;=$G$10,VLOOKUP('[1]KALKULATOR 2023 PPK'!A272,[1]Robocze!$B$23:$C$102,2),"")</f>
        <v>21 rok</v>
      </c>
      <c r="C257" s="37">
        <f t="shared" si="29"/>
        <v>2043</v>
      </c>
      <c r="D257" s="38" t="str">
        <f t="shared" si="30"/>
        <v>styczeń</v>
      </c>
      <c r="E257" s="39">
        <f t="shared" si="36"/>
        <v>40.083333333333393</v>
      </c>
      <c r="F257" s="40">
        <f t="shared" si="31"/>
        <v>52232</v>
      </c>
      <c r="G257" s="40">
        <f t="shared" si="32"/>
        <v>52262</v>
      </c>
      <c r="H257" s="42">
        <f>IF(F257&lt;=$G$10,$G$3,"")</f>
        <v>0.03</v>
      </c>
      <c r="I257" s="41">
        <f>IF(B257&lt;&gt;"",$G$4,"")</f>
        <v>200</v>
      </c>
      <c r="J257" s="41">
        <f t="shared" si="33"/>
        <v>48200</v>
      </c>
      <c r="K257" s="41">
        <f>IF(B257&lt;&gt;"",J257*H257/12,"")</f>
        <v>120.5</v>
      </c>
      <c r="L257" s="41">
        <f>IF(B257&lt;&gt;"",M257-J257,"")</f>
        <v>14580.5</v>
      </c>
      <c r="M257" s="41">
        <f>IF(B257&lt;&gt;"",M256+I257+K257,"")</f>
        <v>62780.5</v>
      </c>
      <c r="N257" s="41">
        <f>IF(G257&lt;&gt;"",IF(E257&gt;=$G$7,$G$5,0),"")</f>
        <v>0</v>
      </c>
      <c r="O257" s="41">
        <f t="shared" si="34"/>
        <v>0</v>
      </c>
      <c r="P257" s="41">
        <f>IF(G257&lt;&gt;"",R256*H257/12,"")</f>
        <v>0</v>
      </c>
      <c r="Q257" s="41">
        <f>IF(G257&lt;&gt;"",R257-O257,"")</f>
        <v>0</v>
      </c>
      <c r="R257" s="41">
        <f>IF(G257&lt;&gt;"",R256+N257+P257,"")</f>
        <v>0</v>
      </c>
      <c r="T257" s="40">
        <f t="shared" si="35"/>
        <v>52232</v>
      </c>
      <c r="U257" s="53">
        <f>J257</f>
        <v>48200</v>
      </c>
      <c r="V257" s="53">
        <f>M257</f>
        <v>62780.5</v>
      </c>
      <c r="W257" s="53">
        <f>O257</f>
        <v>0</v>
      </c>
      <c r="X257" s="53">
        <f>R257</f>
        <v>0</v>
      </c>
    </row>
    <row r="258" spans="1:24" x14ac:dyDescent="0.35">
      <c r="A258" s="37">
        <f t="shared" si="28"/>
        <v>242</v>
      </c>
      <c r="B258" s="37" t="str">
        <f>IF(F258&lt;=$G$10,VLOOKUP('[1]KALKULATOR 2023 PPK'!A273,[1]Robocze!$B$23:$C$102,2),"")</f>
        <v>21 rok</v>
      </c>
      <c r="C258" s="37">
        <f t="shared" si="29"/>
        <v>2043</v>
      </c>
      <c r="D258" s="38" t="str">
        <f t="shared" si="30"/>
        <v>luty</v>
      </c>
      <c r="E258" s="39">
        <f t="shared" si="36"/>
        <v>40.166666666666728</v>
      </c>
      <c r="F258" s="43">
        <f t="shared" si="31"/>
        <v>52263</v>
      </c>
      <c r="G258" s="40">
        <f t="shared" si="32"/>
        <v>52290</v>
      </c>
      <c r="H258" s="42">
        <f>IF(F258&lt;=$G$10,$G$3,"")</f>
        <v>0.03</v>
      </c>
      <c r="I258" s="41">
        <f>IF(B258&lt;&gt;"",$G$4,"")</f>
        <v>200</v>
      </c>
      <c r="J258" s="41">
        <f t="shared" si="33"/>
        <v>48400</v>
      </c>
      <c r="K258" s="41">
        <f>IF(B258&lt;&gt;"",J258*H258/12,"")</f>
        <v>121</v>
      </c>
      <c r="L258" s="41">
        <f>IF(B258&lt;&gt;"",M258-J258,"")</f>
        <v>14701.5</v>
      </c>
      <c r="M258" s="41">
        <f>IF(B258&lt;&gt;"",M257+I258+K258,"")</f>
        <v>63101.5</v>
      </c>
      <c r="N258" s="41">
        <f>IF(G258&lt;&gt;"",IF(E258&gt;=$G$7,$G$5,0),"")</f>
        <v>0</v>
      </c>
      <c r="O258" s="41">
        <f t="shared" si="34"/>
        <v>0</v>
      </c>
      <c r="P258" s="41">
        <f>IF(G258&lt;&gt;"",R257*H258/12,"")</f>
        <v>0</v>
      </c>
      <c r="Q258" s="41">
        <f>IF(G258&lt;&gt;"",R258-O258,"")</f>
        <v>0</v>
      </c>
      <c r="R258" s="41">
        <f>IF(G258&lt;&gt;"",R257+N258+P258,"")</f>
        <v>0</v>
      </c>
      <c r="T258" s="40">
        <f t="shared" si="35"/>
        <v>52263</v>
      </c>
      <c r="U258" s="53">
        <f>J258</f>
        <v>48400</v>
      </c>
      <c r="V258" s="53">
        <f>M258</f>
        <v>63101.5</v>
      </c>
      <c r="W258" s="53">
        <f>O258</f>
        <v>0</v>
      </c>
      <c r="X258" s="53">
        <f>R258</f>
        <v>0</v>
      </c>
    </row>
    <row r="259" spans="1:24" x14ac:dyDescent="0.35">
      <c r="A259" s="37">
        <f t="shared" si="28"/>
        <v>243</v>
      </c>
      <c r="B259" s="37" t="str">
        <f>IF(F259&lt;=$G$10,VLOOKUP('[1]KALKULATOR 2023 PPK'!A274,[1]Robocze!$B$23:$C$102,2),"")</f>
        <v>21 rok</v>
      </c>
      <c r="C259" s="37">
        <f t="shared" si="29"/>
        <v>2043</v>
      </c>
      <c r="D259" s="38" t="str">
        <f t="shared" si="30"/>
        <v>marzec</v>
      </c>
      <c r="E259" s="39">
        <f t="shared" si="36"/>
        <v>40.250000000000064</v>
      </c>
      <c r="F259" s="43">
        <f t="shared" si="31"/>
        <v>52291</v>
      </c>
      <c r="G259" s="40">
        <f t="shared" si="32"/>
        <v>52321</v>
      </c>
      <c r="H259" s="42">
        <f>IF(F259&lt;=$G$10,$G$3,"")</f>
        <v>0.03</v>
      </c>
      <c r="I259" s="41">
        <f>IF(B259&lt;&gt;"",$G$4,"")</f>
        <v>200</v>
      </c>
      <c r="J259" s="41">
        <f t="shared" si="33"/>
        <v>48600</v>
      </c>
      <c r="K259" s="41">
        <f>IF(B259&lt;&gt;"",J259*H259/12,"")</f>
        <v>121.5</v>
      </c>
      <c r="L259" s="41">
        <f>IF(B259&lt;&gt;"",M259-J259,"")</f>
        <v>14823</v>
      </c>
      <c r="M259" s="41">
        <f>IF(B259&lt;&gt;"",M258+I259+K259,"")</f>
        <v>63423</v>
      </c>
      <c r="N259" s="41">
        <f>IF(G259&lt;&gt;"",IF(E259&gt;=$G$7,$G$5,0),"")</f>
        <v>0</v>
      </c>
      <c r="O259" s="41">
        <f t="shared" si="34"/>
        <v>0</v>
      </c>
      <c r="P259" s="41">
        <f>IF(G259&lt;&gt;"",R258*H259/12,"")</f>
        <v>0</v>
      </c>
      <c r="Q259" s="41">
        <f>IF(G259&lt;&gt;"",R259-O259,"")</f>
        <v>0</v>
      </c>
      <c r="R259" s="41">
        <f>IF(G259&lt;&gt;"",R258+N259+P259,"")</f>
        <v>0</v>
      </c>
      <c r="T259" s="40">
        <f t="shared" si="35"/>
        <v>52291</v>
      </c>
      <c r="U259" s="53">
        <f>J259</f>
        <v>48600</v>
      </c>
      <c r="V259" s="53">
        <f>M259</f>
        <v>63423</v>
      </c>
      <c r="W259" s="53">
        <f>O259</f>
        <v>0</v>
      </c>
      <c r="X259" s="53">
        <f>R259</f>
        <v>0</v>
      </c>
    </row>
    <row r="260" spans="1:24" x14ac:dyDescent="0.35">
      <c r="A260" s="37">
        <f t="shared" si="28"/>
        <v>244</v>
      </c>
      <c r="B260" s="37" t="str">
        <f>IF(F260&lt;=$G$10,VLOOKUP('[1]KALKULATOR 2023 PPK'!A275,[1]Robocze!$B$23:$C$102,2),"")</f>
        <v>21 rok</v>
      </c>
      <c r="C260" s="37">
        <f t="shared" si="29"/>
        <v>2043</v>
      </c>
      <c r="D260" s="38" t="str">
        <f t="shared" si="30"/>
        <v>kwiecień</v>
      </c>
      <c r="E260" s="39">
        <f t="shared" si="36"/>
        <v>40.3333333333334</v>
      </c>
      <c r="F260" s="43">
        <f t="shared" si="31"/>
        <v>52322</v>
      </c>
      <c r="G260" s="40">
        <f t="shared" si="32"/>
        <v>52351</v>
      </c>
      <c r="H260" s="42">
        <f>IF(F260&lt;=$G$10,$G$3,"")</f>
        <v>0.03</v>
      </c>
      <c r="I260" s="41">
        <f>IF(B260&lt;&gt;"",$G$4,"")</f>
        <v>200</v>
      </c>
      <c r="J260" s="41">
        <f t="shared" si="33"/>
        <v>48800</v>
      </c>
      <c r="K260" s="41">
        <f>IF(B260&lt;&gt;"",J260*H260/12,"")</f>
        <v>122</v>
      </c>
      <c r="L260" s="41">
        <f>IF(B260&lt;&gt;"",M260-J260,"")</f>
        <v>14945</v>
      </c>
      <c r="M260" s="41">
        <f>IF(B260&lt;&gt;"",M259+I260+K260,"")</f>
        <v>63745</v>
      </c>
      <c r="N260" s="41">
        <f>IF(G260&lt;&gt;"",IF(E260&gt;=$G$7,$G$5,0),"")</f>
        <v>0</v>
      </c>
      <c r="O260" s="41">
        <f t="shared" si="34"/>
        <v>0</v>
      </c>
      <c r="P260" s="41">
        <f>IF(G260&lt;&gt;"",R259*H260/12,"")</f>
        <v>0</v>
      </c>
      <c r="Q260" s="41">
        <f>IF(G260&lt;&gt;"",R260-O260,"")</f>
        <v>0</v>
      </c>
      <c r="R260" s="41">
        <f>IF(G260&lt;&gt;"",R259+N260+P260,"")</f>
        <v>0</v>
      </c>
      <c r="T260" s="40">
        <f t="shared" si="35"/>
        <v>52322</v>
      </c>
      <c r="U260" s="53">
        <f>J260</f>
        <v>48800</v>
      </c>
      <c r="V260" s="53">
        <f>M260</f>
        <v>63745</v>
      </c>
      <c r="W260" s="53">
        <f>O260</f>
        <v>0</v>
      </c>
      <c r="X260" s="53">
        <f>R260</f>
        <v>0</v>
      </c>
    </row>
    <row r="261" spans="1:24" x14ac:dyDescent="0.35">
      <c r="A261" s="37">
        <f t="shared" si="28"/>
        <v>245</v>
      </c>
      <c r="B261" s="37" t="str">
        <f>IF(F261&lt;=$G$10,VLOOKUP('[1]KALKULATOR 2023 PPK'!A276,[1]Robocze!$B$23:$C$102,2),"")</f>
        <v>21 rok</v>
      </c>
      <c r="C261" s="37">
        <f t="shared" si="29"/>
        <v>2043</v>
      </c>
      <c r="D261" s="38" t="str">
        <f t="shared" si="30"/>
        <v>maj</v>
      </c>
      <c r="E261" s="39">
        <f t="shared" si="36"/>
        <v>40.416666666666735</v>
      </c>
      <c r="F261" s="43">
        <f t="shared" si="31"/>
        <v>52352</v>
      </c>
      <c r="G261" s="40">
        <f t="shared" si="32"/>
        <v>52382</v>
      </c>
      <c r="H261" s="42">
        <f>IF(F261&lt;=$G$10,$G$3,"")</f>
        <v>0.03</v>
      </c>
      <c r="I261" s="41">
        <f>IF(B261&lt;&gt;"",$G$4,"")</f>
        <v>200</v>
      </c>
      <c r="J261" s="41">
        <f t="shared" si="33"/>
        <v>49000</v>
      </c>
      <c r="K261" s="41">
        <f>IF(B261&lt;&gt;"",J261*H261/12,"")</f>
        <v>122.5</v>
      </c>
      <c r="L261" s="41">
        <f>IF(B261&lt;&gt;"",M261-J261,"")</f>
        <v>15067.5</v>
      </c>
      <c r="M261" s="41">
        <f>IF(B261&lt;&gt;"",M260+I261+K261,"")</f>
        <v>64067.5</v>
      </c>
      <c r="N261" s="41">
        <f>IF(G261&lt;&gt;"",IF(E261&gt;=$G$7,$G$5,0),"")</f>
        <v>0</v>
      </c>
      <c r="O261" s="41">
        <f t="shared" si="34"/>
        <v>0</v>
      </c>
      <c r="P261" s="41">
        <f>IF(G261&lt;&gt;"",R260*H261/12,"")</f>
        <v>0</v>
      </c>
      <c r="Q261" s="41">
        <f>IF(G261&lt;&gt;"",R261-O261,"")</f>
        <v>0</v>
      </c>
      <c r="R261" s="41">
        <f>IF(G261&lt;&gt;"",R260+N261+P261,"")</f>
        <v>0</v>
      </c>
      <c r="T261" s="40">
        <f t="shared" si="35"/>
        <v>52352</v>
      </c>
      <c r="U261" s="53">
        <f>J261</f>
        <v>49000</v>
      </c>
      <c r="V261" s="53">
        <f>M261</f>
        <v>64067.5</v>
      </c>
      <c r="W261" s="53">
        <f>O261</f>
        <v>0</v>
      </c>
      <c r="X261" s="53">
        <f>R261</f>
        <v>0</v>
      </c>
    </row>
    <row r="262" spans="1:24" x14ac:dyDescent="0.35">
      <c r="A262" s="37">
        <f t="shared" si="28"/>
        <v>246</v>
      </c>
      <c r="B262" s="37" t="str">
        <f>IF(F262&lt;=$G$10,VLOOKUP('[1]KALKULATOR 2023 PPK'!A277,[1]Robocze!$B$23:$C$102,2),"")</f>
        <v>21 rok</v>
      </c>
      <c r="C262" s="37">
        <f t="shared" si="29"/>
        <v>2043</v>
      </c>
      <c r="D262" s="38" t="str">
        <f t="shared" si="30"/>
        <v>czerwiec</v>
      </c>
      <c r="E262" s="39">
        <f t="shared" si="36"/>
        <v>40.500000000000071</v>
      </c>
      <c r="F262" s="43">
        <f t="shared" si="31"/>
        <v>52383</v>
      </c>
      <c r="G262" s="40">
        <f t="shared" si="32"/>
        <v>52412</v>
      </c>
      <c r="H262" s="42">
        <f>IF(F262&lt;=$G$10,$G$3,"")</f>
        <v>0.03</v>
      </c>
      <c r="I262" s="41">
        <f>IF(B262&lt;&gt;"",$G$4,"")</f>
        <v>200</v>
      </c>
      <c r="J262" s="41">
        <f t="shared" si="33"/>
        <v>49200</v>
      </c>
      <c r="K262" s="41">
        <f>IF(B262&lt;&gt;"",J262*H262/12,"")</f>
        <v>123</v>
      </c>
      <c r="L262" s="41">
        <f>IF(B262&lt;&gt;"",M262-J262,"")</f>
        <v>15190.5</v>
      </c>
      <c r="M262" s="41">
        <f>IF(B262&lt;&gt;"",M261+I262+K262,"")</f>
        <v>64390.5</v>
      </c>
      <c r="N262" s="41">
        <f>IF(G262&lt;&gt;"",IF(E262&gt;=$G$7,$G$5,0),"")</f>
        <v>0</v>
      </c>
      <c r="O262" s="41">
        <f t="shared" si="34"/>
        <v>0</v>
      </c>
      <c r="P262" s="41">
        <f>IF(G262&lt;&gt;"",R261*H262/12,"")</f>
        <v>0</v>
      </c>
      <c r="Q262" s="41">
        <f>IF(G262&lt;&gt;"",R262-O262,"")</f>
        <v>0</v>
      </c>
      <c r="R262" s="41">
        <f>IF(G262&lt;&gt;"",R261+N262+P262,"")</f>
        <v>0</v>
      </c>
      <c r="T262" s="40">
        <f t="shared" si="35"/>
        <v>52383</v>
      </c>
      <c r="U262" s="53">
        <f>J262</f>
        <v>49200</v>
      </c>
      <c r="V262" s="53">
        <f>M262</f>
        <v>64390.5</v>
      </c>
      <c r="W262" s="53">
        <f>O262</f>
        <v>0</v>
      </c>
      <c r="X262" s="53">
        <f>R262</f>
        <v>0</v>
      </c>
    </row>
    <row r="263" spans="1:24" x14ac:dyDescent="0.35">
      <c r="A263" s="37">
        <f t="shared" si="28"/>
        <v>247</v>
      </c>
      <c r="B263" s="37" t="str">
        <f>IF(F263&lt;=$G$10,VLOOKUP('[1]KALKULATOR 2023 PPK'!A278,[1]Robocze!$B$23:$C$102,2),"")</f>
        <v>21 rok</v>
      </c>
      <c r="C263" s="37">
        <f t="shared" si="29"/>
        <v>2043</v>
      </c>
      <c r="D263" s="38" t="str">
        <f t="shared" si="30"/>
        <v>lipiec</v>
      </c>
      <c r="E263" s="39">
        <f t="shared" si="36"/>
        <v>40.583333333333407</v>
      </c>
      <c r="F263" s="43">
        <f t="shared" si="31"/>
        <v>52413</v>
      </c>
      <c r="G263" s="40">
        <f t="shared" si="32"/>
        <v>52443</v>
      </c>
      <c r="H263" s="42">
        <f>IF(F263&lt;=$G$10,$G$3,"")</f>
        <v>0.03</v>
      </c>
      <c r="I263" s="41">
        <f>IF(B263&lt;&gt;"",$G$4,"")</f>
        <v>200</v>
      </c>
      <c r="J263" s="41">
        <f t="shared" si="33"/>
        <v>49400</v>
      </c>
      <c r="K263" s="41">
        <f>IF(B263&lt;&gt;"",J263*H263/12,"")</f>
        <v>123.5</v>
      </c>
      <c r="L263" s="41">
        <f>IF(B263&lt;&gt;"",M263-J263,"")</f>
        <v>15314</v>
      </c>
      <c r="M263" s="41">
        <f>IF(B263&lt;&gt;"",M262+I263+K263,"")</f>
        <v>64714</v>
      </c>
      <c r="N263" s="41">
        <f>IF(G263&lt;&gt;"",IF(E263&gt;=$G$7,$G$5,0),"")</f>
        <v>0</v>
      </c>
      <c r="O263" s="41">
        <f t="shared" si="34"/>
        <v>0</v>
      </c>
      <c r="P263" s="41">
        <f>IF(G263&lt;&gt;"",R262*H263/12,"")</f>
        <v>0</v>
      </c>
      <c r="Q263" s="41">
        <f>IF(G263&lt;&gt;"",R263-O263,"")</f>
        <v>0</v>
      </c>
      <c r="R263" s="41">
        <f>IF(G263&lt;&gt;"",R262+N263+P263,"")</f>
        <v>0</v>
      </c>
      <c r="T263" s="40">
        <f t="shared" si="35"/>
        <v>52413</v>
      </c>
      <c r="U263" s="53">
        <f>J263</f>
        <v>49400</v>
      </c>
      <c r="V263" s="53">
        <f>M263</f>
        <v>64714</v>
      </c>
      <c r="W263" s="53">
        <f>O263</f>
        <v>0</v>
      </c>
      <c r="X263" s="53">
        <f>R263</f>
        <v>0</v>
      </c>
    </row>
    <row r="264" spans="1:24" x14ac:dyDescent="0.35">
      <c r="A264" s="37">
        <f t="shared" si="28"/>
        <v>248</v>
      </c>
      <c r="B264" s="37" t="str">
        <f>IF(F264&lt;=$G$10,VLOOKUP('[1]KALKULATOR 2023 PPK'!A279,[1]Robocze!$B$23:$C$102,2),"")</f>
        <v>21 rok</v>
      </c>
      <c r="C264" s="37">
        <f t="shared" si="29"/>
        <v>2043</v>
      </c>
      <c r="D264" s="38" t="str">
        <f t="shared" si="30"/>
        <v>sierpień</v>
      </c>
      <c r="E264" s="39">
        <f t="shared" si="36"/>
        <v>40.666666666666742</v>
      </c>
      <c r="F264" s="43">
        <f t="shared" si="31"/>
        <v>52444</v>
      </c>
      <c r="G264" s="40">
        <f t="shared" si="32"/>
        <v>52474</v>
      </c>
      <c r="H264" s="42">
        <f>IF(F264&lt;=$G$10,$G$3,"")</f>
        <v>0.03</v>
      </c>
      <c r="I264" s="41">
        <f>IF(B264&lt;&gt;"",$G$4,"")</f>
        <v>200</v>
      </c>
      <c r="J264" s="41">
        <f t="shared" si="33"/>
        <v>49600</v>
      </c>
      <c r="K264" s="41">
        <f>IF(B264&lt;&gt;"",J264*H264/12,"")</f>
        <v>124</v>
      </c>
      <c r="L264" s="41">
        <f>IF(B264&lt;&gt;"",M264-J264,"")</f>
        <v>15438</v>
      </c>
      <c r="M264" s="41">
        <f>IF(B264&lt;&gt;"",M263+I264+K264,"")</f>
        <v>65038</v>
      </c>
      <c r="N264" s="41">
        <f>IF(G264&lt;&gt;"",IF(E264&gt;=$G$7,$G$5,0),"")</f>
        <v>0</v>
      </c>
      <c r="O264" s="41">
        <f t="shared" si="34"/>
        <v>0</v>
      </c>
      <c r="P264" s="41">
        <f>IF(G264&lt;&gt;"",R263*H264/12,"")</f>
        <v>0</v>
      </c>
      <c r="Q264" s="41">
        <f>IF(G264&lt;&gt;"",R264-O264,"")</f>
        <v>0</v>
      </c>
      <c r="R264" s="41">
        <f>IF(G264&lt;&gt;"",R263+N264+P264,"")</f>
        <v>0</v>
      </c>
      <c r="T264" s="40">
        <f t="shared" si="35"/>
        <v>52444</v>
      </c>
      <c r="U264" s="53">
        <f>J264</f>
        <v>49600</v>
      </c>
      <c r="V264" s="53">
        <f>M264</f>
        <v>65038</v>
      </c>
      <c r="W264" s="53">
        <f>O264</f>
        <v>0</v>
      </c>
      <c r="X264" s="53">
        <f>R264</f>
        <v>0</v>
      </c>
    </row>
    <row r="265" spans="1:24" x14ac:dyDescent="0.35">
      <c r="A265" s="37">
        <f t="shared" si="28"/>
        <v>249</v>
      </c>
      <c r="B265" s="37" t="str">
        <f>IF(F265&lt;=$G$10,VLOOKUP('[1]KALKULATOR 2023 PPK'!A280,[1]Robocze!$B$23:$C$102,2),"")</f>
        <v>21 rok</v>
      </c>
      <c r="C265" s="37">
        <f t="shared" si="29"/>
        <v>2043</v>
      </c>
      <c r="D265" s="38" t="str">
        <f t="shared" si="30"/>
        <v>wrzesień</v>
      </c>
      <c r="E265" s="39">
        <f t="shared" si="36"/>
        <v>40.750000000000078</v>
      </c>
      <c r="F265" s="43">
        <f t="shared" si="31"/>
        <v>52475</v>
      </c>
      <c r="G265" s="40">
        <f t="shared" si="32"/>
        <v>52504</v>
      </c>
      <c r="H265" s="42">
        <f>IF(F265&lt;=$G$10,$G$3,"")</f>
        <v>0.03</v>
      </c>
      <c r="I265" s="41">
        <f>IF(B265&lt;&gt;"",$G$4,"")</f>
        <v>200</v>
      </c>
      <c r="J265" s="41">
        <f t="shared" si="33"/>
        <v>49800</v>
      </c>
      <c r="K265" s="41">
        <f>IF(B265&lt;&gt;"",J265*H265/12,"")</f>
        <v>124.5</v>
      </c>
      <c r="L265" s="41">
        <f>IF(B265&lt;&gt;"",M265-J265,"")</f>
        <v>15562.5</v>
      </c>
      <c r="M265" s="41">
        <f>IF(B265&lt;&gt;"",M264+I265+K265,"")</f>
        <v>65362.5</v>
      </c>
      <c r="N265" s="41">
        <f>IF(G265&lt;&gt;"",IF(E265&gt;=$G$7,$G$5,0),"")</f>
        <v>0</v>
      </c>
      <c r="O265" s="41">
        <f t="shared" si="34"/>
        <v>0</v>
      </c>
      <c r="P265" s="41">
        <f>IF(G265&lt;&gt;"",R264*H265/12,"")</f>
        <v>0</v>
      </c>
      <c r="Q265" s="41">
        <f>IF(G265&lt;&gt;"",R265-O265,"")</f>
        <v>0</v>
      </c>
      <c r="R265" s="41">
        <f>IF(G265&lt;&gt;"",R264+N265+P265,"")</f>
        <v>0</v>
      </c>
      <c r="T265" s="40">
        <f t="shared" si="35"/>
        <v>52475</v>
      </c>
      <c r="U265" s="53">
        <f>J265</f>
        <v>49800</v>
      </c>
      <c r="V265" s="53">
        <f>M265</f>
        <v>65362.5</v>
      </c>
      <c r="W265" s="53">
        <f>O265</f>
        <v>0</v>
      </c>
      <c r="X265" s="53">
        <f>R265</f>
        <v>0</v>
      </c>
    </row>
    <row r="266" spans="1:24" x14ac:dyDescent="0.35">
      <c r="A266" s="37">
        <f t="shared" si="28"/>
        <v>250</v>
      </c>
      <c r="B266" s="37" t="str">
        <f>IF(F266&lt;=$G$10,VLOOKUP('[1]KALKULATOR 2023 PPK'!A281,[1]Robocze!$B$23:$C$102,2),"")</f>
        <v>21 rok</v>
      </c>
      <c r="C266" s="37">
        <f t="shared" si="29"/>
        <v>2043</v>
      </c>
      <c r="D266" s="38" t="str">
        <f t="shared" si="30"/>
        <v>październik</v>
      </c>
      <c r="E266" s="39">
        <f t="shared" si="36"/>
        <v>40.833333333333414</v>
      </c>
      <c r="F266" s="43">
        <f t="shared" si="31"/>
        <v>52505</v>
      </c>
      <c r="G266" s="40">
        <f t="shared" si="32"/>
        <v>52535</v>
      </c>
      <c r="H266" s="42">
        <f>IF(F266&lt;=$G$10,$G$3,"")</f>
        <v>0.03</v>
      </c>
      <c r="I266" s="41">
        <f>IF(B266&lt;&gt;"",$G$4,"")</f>
        <v>200</v>
      </c>
      <c r="J266" s="41">
        <f t="shared" si="33"/>
        <v>50000</v>
      </c>
      <c r="K266" s="41">
        <f>IF(B266&lt;&gt;"",J266*H266/12,"")</f>
        <v>125</v>
      </c>
      <c r="L266" s="41">
        <f>IF(B266&lt;&gt;"",M266-J266,"")</f>
        <v>15687.5</v>
      </c>
      <c r="M266" s="41">
        <f>IF(B266&lt;&gt;"",M265+I266+K266,"")</f>
        <v>65687.5</v>
      </c>
      <c r="N266" s="41">
        <f>IF(G266&lt;&gt;"",IF(E266&gt;=$G$7,$G$5,0),"")</f>
        <v>0</v>
      </c>
      <c r="O266" s="41">
        <f t="shared" si="34"/>
        <v>0</v>
      </c>
      <c r="P266" s="41">
        <f>IF(G266&lt;&gt;"",R265*H266/12,"")</f>
        <v>0</v>
      </c>
      <c r="Q266" s="41">
        <f>IF(G266&lt;&gt;"",R266-O266,"")</f>
        <v>0</v>
      </c>
      <c r="R266" s="41">
        <f>IF(G266&lt;&gt;"",R265+N266+P266,"")</f>
        <v>0</v>
      </c>
      <c r="T266" s="40">
        <f t="shared" si="35"/>
        <v>52505</v>
      </c>
      <c r="U266" s="53">
        <f>J266</f>
        <v>50000</v>
      </c>
      <c r="V266" s="53">
        <f>M266</f>
        <v>65687.5</v>
      </c>
      <c r="W266" s="53">
        <f>O266</f>
        <v>0</v>
      </c>
      <c r="X266" s="53">
        <f>R266</f>
        <v>0</v>
      </c>
    </row>
    <row r="267" spans="1:24" x14ac:dyDescent="0.35">
      <c r="A267" s="37">
        <f t="shared" si="28"/>
        <v>251</v>
      </c>
      <c r="B267" s="37" t="str">
        <f>IF(F267&lt;=$G$10,VLOOKUP('[1]KALKULATOR 2023 PPK'!A282,[1]Robocze!$B$23:$C$102,2),"")</f>
        <v>21 rok</v>
      </c>
      <c r="C267" s="37">
        <f t="shared" si="29"/>
        <v>2043</v>
      </c>
      <c r="D267" s="38" t="str">
        <f t="shared" si="30"/>
        <v>listopad</v>
      </c>
      <c r="E267" s="39">
        <f t="shared" si="36"/>
        <v>40.91666666666675</v>
      </c>
      <c r="F267" s="43">
        <f t="shared" si="31"/>
        <v>52536</v>
      </c>
      <c r="G267" s="40">
        <f t="shared" si="32"/>
        <v>52565</v>
      </c>
      <c r="H267" s="42">
        <f>IF(F267&lt;=$G$10,$G$3,"")</f>
        <v>0.03</v>
      </c>
      <c r="I267" s="41">
        <f>IF(B267&lt;&gt;"",$G$4,"")</f>
        <v>200</v>
      </c>
      <c r="J267" s="41">
        <f t="shared" si="33"/>
        <v>50200</v>
      </c>
      <c r="K267" s="41">
        <f>IF(B267&lt;&gt;"",J267*H267/12,"")</f>
        <v>125.5</v>
      </c>
      <c r="L267" s="41">
        <f>IF(B267&lt;&gt;"",M267-J267,"")</f>
        <v>15813</v>
      </c>
      <c r="M267" s="41">
        <f>IF(B267&lt;&gt;"",M266+I267+K267,"")</f>
        <v>66013</v>
      </c>
      <c r="N267" s="41">
        <f>IF(G267&lt;&gt;"",IF(E267&gt;=$G$7,$G$5,0),"")</f>
        <v>0</v>
      </c>
      <c r="O267" s="41">
        <f t="shared" si="34"/>
        <v>0</v>
      </c>
      <c r="P267" s="41">
        <f>IF(G267&lt;&gt;"",R266*H267/12,"")</f>
        <v>0</v>
      </c>
      <c r="Q267" s="41">
        <f>IF(G267&lt;&gt;"",R267-O267,"")</f>
        <v>0</v>
      </c>
      <c r="R267" s="41">
        <f>IF(G267&lt;&gt;"",R266+N267+P267,"")</f>
        <v>0</v>
      </c>
      <c r="T267" s="40">
        <f t="shared" si="35"/>
        <v>52536</v>
      </c>
      <c r="U267" s="53">
        <f>J267</f>
        <v>50200</v>
      </c>
      <c r="V267" s="53">
        <f>M267</f>
        <v>66013</v>
      </c>
      <c r="W267" s="53">
        <f>O267</f>
        <v>0</v>
      </c>
      <c r="X267" s="53">
        <f>R267</f>
        <v>0</v>
      </c>
    </row>
    <row r="268" spans="1:24" s="56" customFormat="1" x14ac:dyDescent="0.35">
      <c r="A268" s="37">
        <f t="shared" si="28"/>
        <v>252</v>
      </c>
      <c r="B268" s="44" t="str">
        <f>IF(F268&lt;=$G$10,VLOOKUP('[1]KALKULATOR 2023 PPK'!A283,[1]Robocze!$B$23:$C$102,2),"")</f>
        <v>21 rok</v>
      </c>
      <c r="C268" s="44">
        <f t="shared" si="29"/>
        <v>2043</v>
      </c>
      <c r="D268" s="38" t="str">
        <f t="shared" si="30"/>
        <v>grudzień</v>
      </c>
      <c r="E268" s="45">
        <f t="shared" si="36"/>
        <v>41.000000000000085</v>
      </c>
      <c r="F268" s="46">
        <f t="shared" si="31"/>
        <v>52566</v>
      </c>
      <c r="G268" s="47">
        <f t="shared" si="32"/>
        <v>52596</v>
      </c>
      <c r="H268" s="42">
        <f>IF(F268&lt;=$G$10,$G$3,"")</f>
        <v>0.03</v>
      </c>
      <c r="I268" s="41">
        <f>IF(B268&lt;&gt;"",$G$4,"")</f>
        <v>200</v>
      </c>
      <c r="J268" s="48">
        <f t="shared" si="33"/>
        <v>50400</v>
      </c>
      <c r="K268" s="41">
        <f>IF(B268&lt;&gt;"",J268*H268/12,"")</f>
        <v>126</v>
      </c>
      <c r="L268" s="48">
        <f>IF(B268&lt;&gt;"",M268-J268,"")</f>
        <v>15939</v>
      </c>
      <c r="M268" s="41">
        <f>IF(B268&lt;&gt;"",M267+I268+K268,"")</f>
        <v>66339</v>
      </c>
      <c r="N268" s="41">
        <f>IF(G268&lt;&gt;"",IF(E268&gt;=$G$7,$G$5,0),"")</f>
        <v>0</v>
      </c>
      <c r="O268" s="48">
        <f t="shared" si="34"/>
        <v>0</v>
      </c>
      <c r="P268" s="41">
        <f>IF(G268&lt;&gt;"",R267*H268/12,"")</f>
        <v>0</v>
      </c>
      <c r="Q268" s="48">
        <f>IF(G268&lt;&gt;"",R268-O268,"")</f>
        <v>0</v>
      </c>
      <c r="R268" s="41">
        <f>IF(G268&lt;&gt;"",R267+N268+P268,"")</f>
        <v>0</v>
      </c>
      <c r="T268" s="40">
        <f t="shared" si="35"/>
        <v>52566</v>
      </c>
      <c r="U268" s="53">
        <f>J268</f>
        <v>50400</v>
      </c>
      <c r="V268" s="53">
        <f>M268</f>
        <v>66339</v>
      </c>
      <c r="W268" s="53">
        <f>O268</f>
        <v>0</v>
      </c>
      <c r="X268" s="53">
        <f>R268</f>
        <v>0</v>
      </c>
    </row>
    <row r="269" spans="1:24" x14ac:dyDescent="0.35">
      <c r="A269" s="37">
        <f t="shared" si="28"/>
        <v>253</v>
      </c>
      <c r="B269" s="37" t="str">
        <f>IF(F269&lt;=$G$10,VLOOKUP('[1]KALKULATOR 2023 PPK'!A284,[1]Robocze!$B$23:$C$102,2),"")</f>
        <v>22 rok</v>
      </c>
      <c r="C269" s="37">
        <f t="shared" si="29"/>
        <v>2044</v>
      </c>
      <c r="D269" s="38" t="str">
        <f t="shared" si="30"/>
        <v>styczeń</v>
      </c>
      <c r="E269" s="39">
        <f t="shared" si="36"/>
        <v>41.083333333333421</v>
      </c>
      <c r="F269" s="40">
        <f t="shared" si="31"/>
        <v>52597</v>
      </c>
      <c r="G269" s="40">
        <f t="shared" si="32"/>
        <v>52627</v>
      </c>
      <c r="H269" s="42">
        <f>IF(F269&lt;=$G$10,$G$3,"")</f>
        <v>0.03</v>
      </c>
      <c r="I269" s="41">
        <f>IF(B269&lt;&gt;"",$G$4,"")</f>
        <v>200</v>
      </c>
      <c r="J269" s="41">
        <f t="shared" si="33"/>
        <v>50600</v>
      </c>
      <c r="K269" s="41">
        <f>IF(B269&lt;&gt;"",J269*H269/12,"")</f>
        <v>126.5</v>
      </c>
      <c r="L269" s="41">
        <f>IF(B269&lt;&gt;"",M269-J269,"")</f>
        <v>16065.5</v>
      </c>
      <c r="M269" s="41">
        <f>IF(B269&lt;&gt;"",M268+I269+K269,"")</f>
        <v>66665.5</v>
      </c>
      <c r="N269" s="41">
        <f>IF(G269&lt;&gt;"",IF(E269&gt;=$G$7,$G$5,0),"")</f>
        <v>0</v>
      </c>
      <c r="O269" s="41">
        <f t="shared" si="34"/>
        <v>0</v>
      </c>
      <c r="P269" s="41">
        <f>IF(G269&lt;&gt;"",R268*H269/12,"")</f>
        <v>0</v>
      </c>
      <c r="Q269" s="41">
        <f>IF(G269&lt;&gt;"",R269-O269,"")</f>
        <v>0</v>
      </c>
      <c r="R269" s="41">
        <f>IF(G269&lt;&gt;"",R268+N269+P269,"")</f>
        <v>0</v>
      </c>
      <c r="T269" s="40">
        <f t="shared" si="35"/>
        <v>52597</v>
      </c>
      <c r="U269" s="53">
        <f>J269</f>
        <v>50600</v>
      </c>
      <c r="V269" s="53">
        <f>M269</f>
        <v>66665.5</v>
      </c>
      <c r="W269" s="53">
        <f>O269</f>
        <v>0</v>
      </c>
      <c r="X269" s="53">
        <f>R269</f>
        <v>0</v>
      </c>
    </row>
    <row r="270" spans="1:24" x14ac:dyDescent="0.35">
      <c r="A270" s="37">
        <f t="shared" si="28"/>
        <v>254</v>
      </c>
      <c r="B270" s="37" t="str">
        <f>IF(F270&lt;=$G$10,VLOOKUP('[1]KALKULATOR 2023 PPK'!A285,[1]Robocze!$B$23:$C$102,2),"")</f>
        <v>22 rok</v>
      </c>
      <c r="C270" s="37">
        <f t="shared" si="29"/>
        <v>2044</v>
      </c>
      <c r="D270" s="38" t="str">
        <f t="shared" si="30"/>
        <v>luty</v>
      </c>
      <c r="E270" s="39">
        <f t="shared" si="36"/>
        <v>41.166666666666757</v>
      </c>
      <c r="F270" s="43">
        <f t="shared" si="31"/>
        <v>52628</v>
      </c>
      <c r="G270" s="40">
        <f t="shared" si="32"/>
        <v>52656</v>
      </c>
      <c r="H270" s="42">
        <f>IF(F270&lt;=$G$10,$G$3,"")</f>
        <v>0.03</v>
      </c>
      <c r="I270" s="41">
        <f>IF(B270&lt;&gt;"",$G$4,"")</f>
        <v>200</v>
      </c>
      <c r="J270" s="41">
        <f t="shared" si="33"/>
        <v>50800</v>
      </c>
      <c r="K270" s="41">
        <f>IF(B270&lt;&gt;"",J270*H270/12,"")</f>
        <v>127</v>
      </c>
      <c r="L270" s="41">
        <f>IF(B270&lt;&gt;"",M270-J270,"")</f>
        <v>16192.5</v>
      </c>
      <c r="M270" s="41">
        <f>IF(B270&lt;&gt;"",M269+I270+K270,"")</f>
        <v>66992.5</v>
      </c>
      <c r="N270" s="41">
        <f>IF(G270&lt;&gt;"",IF(E270&gt;=$G$7,$G$5,0),"")</f>
        <v>0</v>
      </c>
      <c r="O270" s="41">
        <f t="shared" si="34"/>
        <v>0</v>
      </c>
      <c r="P270" s="41">
        <f>IF(G270&lt;&gt;"",R269*H270/12,"")</f>
        <v>0</v>
      </c>
      <c r="Q270" s="41">
        <f>IF(G270&lt;&gt;"",R270-O270,"")</f>
        <v>0</v>
      </c>
      <c r="R270" s="41">
        <f>IF(G270&lt;&gt;"",R269+N270+P270,"")</f>
        <v>0</v>
      </c>
      <c r="T270" s="40">
        <f t="shared" si="35"/>
        <v>52628</v>
      </c>
      <c r="U270" s="53">
        <f>J270</f>
        <v>50800</v>
      </c>
      <c r="V270" s="53">
        <f>M270</f>
        <v>66992.5</v>
      </c>
      <c r="W270" s="53">
        <f>O270</f>
        <v>0</v>
      </c>
      <c r="X270" s="53">
        <f>R270</f>
        <v>0</v>
      </c>
    </row>
    <row r="271" spans="1:24" x14ac:dyDescent="0.35">
      <c r="A271" s="37">
        <f t="shared" si="28"/>
        <v>255</v>
      </c>
      <c r="B271" s="37" t="str">
        <f>IF(F271&lt;=$G$10,VLOOKUP('[1]KALKULATOR 2023 PPK'!A286,[1]Robocze!$B$23:$C$102,2),"")</f>
        <v>22 rok</v>
      </c>
      <c r="C271" s="37">
        <f t="shared" si="29"/>
        <v>2044</v>
      </c>
      <c r="D271" s="38" t="str">
        <f t="shared" si="30"/>
        <v>marzec</v>
      </c>
      <c r="E271" s="39">
        <f t="shared" si="36"/>
        <v>41.250000000000092</v>
      </c>
      <c r="F271" s="43">
        <f t="shared" si="31"/>
        <v>52657</v>
      </c>
      <c r="G271" s="40">
        <f t="shared" si="32"/>
        <v>52687</v>
      </c>
      <c r="H271" s="42">
        <f>IF(F271&lt;=$G$10,$G$3,"")</f>
        <v>0.03</v>
      </c>
      <c r="I271" s="41">
        <f>IF(B271&lt;&gt;"",$G$4,"")</f>
        <v>200</v>
      </c>
      <c r="J271" s="41">
        <f t="shared" si="33"/>
        <v>51000</v>
      </c>
      <c r="K271" s="41">
        <f>IF(B271&lt;&gt;"",J271*H271/12,"")</f>
        <v>127.5</v>
      </c>
      <c r="L271" s="41">
        <f>IF(B271&lt;&gt;"",M271-J271,"")</f>
        <v>16320</v>
      </c>
      <c r="M271" s="41">
        <f>IF(B271&lt;&gt;"",M270+I271+K271,"")</f>
        <v>67320</v>
      </c>
      <c r="N271" s="41">
        <f>IF(G271&lt;&gt;"",IF(E271&gt;=$G$7,$G$5,0),"")</f>
        <v>0</v>
      </c>
      <c r="O271" s="41">
        <f t="shared" si="34"/>
        <v>0</v>
      </c>
      <c r="P271" s="41">
        <f>IF(G271&lt;&gt;"",R270*H271/12,"")</f>
        <v>0</v>
      </c>
      <c r="Q271" s="41">
        <f>IF(G271&lt;&gt;"",R271-O271,"")</f>
        <v>0</v>
      </c>
      <c r="R271" s="41">
        <f>IF(G271&lt;&gt;"",R270+N271+P271,"")</f>
        <v>0</v>
      </c>
      <c r="T271" s="40">
        <f t="shared" si="35"/>
        <v>52657</v>
      </c>
      <c r="U271" s="53">
        <f>J271</f>
        <v>51000</v>
      </c>
      <c r="V271" s="53">
        <f>M271</f>
        <v>67320</v>
      </c>
      <c r="W271" s="53">
        <f>O271</f>
        <v>0</v>
      </c>
      <c r="X271" s="53">
        <f>R271</f>
        <v>0</v>
      </c>
    </row>
    <row r="272" spans="1:24" x14ac:dyDescent="0.35">
      <c r="A272" s="37">
        <f t="shared" si="28"/>
        <v>256</v>
      </c>
      <c r="B272" s="37" t="str">
        <f>IF(F272&lt;=$G$10,VLOOKUP('[1]KALKULATOR 2023 PPK'!A287,[1]Robocze!$B$23:$C$102,2),"")</f>
        <v>22 rok</v>
      </c>
      <c r="C272" s="37">
        <f t="shared" si="29"/>
        <v>2044</v>
      </c>
      <c r="D272" s="38" t="str">
        <f t="shared" si="30"/>
        <v>kwiecień</v>
      </c>
      <c r="E272" s="39">
        <f t="shared" si="36"/>
        <v>41.333333333333428</v>
      </c>
      <c r="F272" s="43">
        <f t="shared" si="31"/>
        <v>52688</v>
      </c>
      <c r="G272" s="40">
        <f t="shared" si="32"/>
        <v>52717</v>
      </c>
      <c r="H272" s="42">
        <f>IF(F272&lt;=$G$10,$G$3,"")</f>
        <v>0.03</v>
      </c>
      <c r="I272" s="41">
        <f>IF(B272&lt;&gt;"",$G$4,"")</f>
        <v>200</v>
      </c>
      <c r="J272" s="41">
        <f t="shared" si="33"/>
        <v>51200</v>
      </c>
      <c r="K272" s="41">
        <f>IF(B272&lt;&gt;"",J272*H272/12,"")</f>
        <v>128</v>
      </c>
      <c r="L272" s="41">
        <f>IF(B272&lt;&gt;"",M272-J272,"")</f>
        <v>16448</v>
      </c>
      <c r="M272" s="41">
        <f>IF(B272&lt;&gt;"",M271+I272+K272,"")</f>
        <v>67648</v>
      </c>
      <c r="N272" s="41">
        <f>IF(G272&lt;&gt;"",IF(E272&gt;=$G$7,$G$5,0),"")</f>
        <v>0</v>
      </c>
      <c r="O272" s="41">
        <f t="shared" si="34"/>
        <v>0</v>
      </c>
      <c r="P272" s="41">
        <f>IF(G272&lt;&gt;"",R271*H272/12,"")</f>
        <v>0</v>
      </c>
      <c r="Q272" s="41">
        <f>IF(G272&lt;&gt;"",R272-O272,"")</f>
        <v>0</v>
      </c>
      <c r="R272" s="41">
        <f>IF(G272&lt;&gt;"",R271+N272+P272,"")</f>
        <v>0</v>
      </c>
      <c r="T272" s="40">
        <f t="shared" si="35"/>
        <v>52688</v>
      </c>
      <c r="U272" s="53">
        <f>J272</f>
        <v>51200</v>
      </c>
      <c r="V272" s="53">
        <f>M272</f>
        <v>67648</v>
      </c>
      <c r="W272" s="53">
        <f>O272</f>
        <v>0</v>
      </c>
      <c r="X272" s="53">
        <f>R272</f>
        <v>0</v>
      </c>
    </row>
    <row r="273" spans="1:24" x14ac:dyDescent="0.35">
      <c r="A273" s="37">
        <f t="shared" si="28"/>
        <v>257</v>
      </c>
      <c r="B273" s="37" t="str">
        <f>IF(F273&lt;=$G$10,VLOOKUP('[1]KALKULATOR 2023 PPK'!A288,[1]Robocze!$B$23:$C$102,2),"")</f>
        <v>22 rok</v>
      </c>
      <c r="C273" s="37">
        <f t="shared" si="29"/>
        <v>2044</v>
      </c>
      <c r="D273" s="38" t="str">
        <f t="shared" si="30"/>
        <v>maj</v>
      </c>
      <c r="E273" s="39">
        <f t="shared" si="36"/>
        <v>41.416666666666764</v>
      </c>
      <c r="F273" s="43">
        <f t="shared" si="31"/>
        <v>52718</v>
      </c>
      <c r="G273" s="40">
        <f t="shared" si="32"/>
        <v>52748</v>
      </c>
      <c r="H273" s="42">
        <f>IF(F273&lt;=$G$10,$G$3,"")</f>
        <v>0.03</v>
      </c>
      <c r="I273" s="41">
        <f>IF(B273&lt;&gt;"",$G$4,"")</f>
        <v>200</v>
      </c>
      <c r="J273" s="41">
        <f t="shared" si="33"/>
        <v>51400</v>
      </c>
      <c r="K273" s="41">
        <f>IF(B273&lt;&gt;"",J273*H273/12,"")</f>
        <v>128.5</v>
      </c>
      <c r="L273" s="41">
        <f>IF(B273&lt;&gt;"",M273-J273,"")</f>
        <v>16576.5</v>
      </c>
      <c r="M273" s="41">
        <f>IF(B273&lt;&gt;"",M272+I273+K273,"")</f>
        <v>67976.5</v>
      </c>
      <c r="N273" s="41">
        <f>IF(G273&lt;&gt;"",IF(E273&gt;=$G$7,$G$5,0),"")</f>
        <v>0</v>
      </c>
      <c r="O273" s="41">
        <f t="shared" si="34"/>
        <v>0</v>
      </c>
      <c r="P273" s="41">
        <f>IF(G273&lt;&gt;"",R272*H273/12,"")</f>
        <v>0</v>
      </c>
      <c r="Q273" s="41">
        <f>IF(G273&lt;&gt;"",R273-O273,"")</f>
        <v>0</v>
      </c>
      <c r="R273" s="41">
        <f>IF(G273&lt;&gt;"",R272+N273+P273,"")</f>
        <v>0</v>
      </c>
      <c r="T273" s="40">
        <f t="shared" si="35"/>
        <v>52718</v>
      </c>
      <c r="U273" s="53">
        <f>J273</f>
        <v>51400</v>
      </c>
      <c r="V273" s="53">
        <f>M273</f>
        <v>67976.5</v>
      </c>
      <c r="W273" s="53">
        <f>O273</f>
        <v>0</v>
      </c>
      <c r="X273" s="53">
        <f>R273</f>
        <v>0</v>
      </c>
    </row>
    <row r="274" spans="1:24" x14ac:dyDescent="0.35">
      <c r="A274" s="37">
        <f t="shared" ref="A274:A337" si="37">IFERROR(IF((A273+1)&lt;=($G$8-$G$6)*12,A273+1,""),"")</f>
        <v>258</v>
      </c>
      <c r="B274" s="37" t="str">
        <f>IF(F274&lt;=$G$10,VLOOKUP('[1]KALKULATOR 2023 PPK'!A289,[1]Robocze!$B$23:$C$102,2),"")</f>
        <v>22 rok</v>
      </c>
      <c r="C274" s="37">
        <f t="shared" ref="C274:C337" si="38">IF(B274="","",YEAR(F274))</f>
        <v>2044</v>
      </c>
      <c r="D274" s="38" t="str">
        <f t="shared" ref="D274:D337" si="39">IF(B274&lt;&gt;"",TEXT(F274,"mmmm"),"")</f>
        <v>czerwiec</v>
      </c>
      <c r="E274" s="39">
        <f t="shared" si="36"/>
        <v>41.500000000000099</v>
      </c>
      <c r="F274" s="43">
        <f t="shared" ref="F274:F337" si="40">IF(OR(B273="",F273&gt;$G$10,A274=""),"",EDATE(F273,1))</f>
        <v>52749</v>
      </c>
      <c r="G274" s="40">
        <f t="shared" ref="G274:G337" si="41">IFERROR(EOMONTH(F274,0),"")</f>
        <v>52778</v>
      </c>
      <c r="H274" s="42">
        <f>IF(F274&lt;=$G$10,$G$3,"")</f>
        <v>0.03</v>
      </c>
      <c r="I274" s="41">
        <f>IF(B274&lt;&gt;"",$G$4,"")</f>
        <v>200</v>
      </c>
      <c r="J274" s="41">
        <f t="shared" ref="J274:J337" si="42">IFERROR(J273+I274,"")</f>
        <v>51600</v>
      </c>
      <c r="K274" s="41">
        <f>IF(B274&lt;&gt;"",J274*H274/12,"")</f>
        <v>129</v>
      </c>
      <c r="L274" s="41">
        <f>IF(B274&lt;&gt;"",M274-J274,"")</f>
        <v>16705.5</v>
      </c>
      <c r="M274" s="41">
        <f>IF(B274&lt;&gt;"",M273+I274+K274,"")</f>
        <v>68305.5</v>
      </c>
      <c r="N274" s="41">
        <f>IF(G274&lt;&gt;"",IF(E274&gt;=$G$7,$G$5,0),"")</f>
        <v>0</v>
      </c>
      <c r="O274" s="41">
        <f t="shared" ref="O274:O337" si="43">IFERROR(O273+N274,"")</f>
        <v>0</v>
      </c>
      <c r="P274" s="41">
        <f>IF(G274&lt;&gt;"",R273*H274/12,"")</f>
        <v>0</v>
      </c>
      <c r="Q274" s="41">
        <f>IF(G274&lt;&gt;"",R274-O274,"")</f>
        <v>0</v>
      </c>
      <c r="R274" s="41">
        <f>IF(G274&lt;&gt;"",R273+N274+P274,"")</f>
        <v>0</v>
      </c>
      <c r="T274" s="40">
        <f t="shared" ref="T274:T337" si="44">F274</f>
        <v>52749</v>
      </c>
      <c r="U274" s="53">
        <f>J274</f>
        <v>51600</v>
      </c>
      <c r="V274" s="53">
        <f>M274</f>
        <v>68305.5</v>
      </c>
      <c r="W274" s="53">
        <f>O274</f>
        <v>0</v>
      </c>
      <c r="X274" s="53">
        <f>R274</f>
        <v>0</v>
      </c>
    </row>
    <row r="275" spans="1:24" x14ac:dyDescent="0.35">
      <c r="A275" s="37">
        <f t="shared" si="37"/>
        <v>259</v>
      </c>
      <c r="B275" s="37" t="str">
        <f>IF(F275&lt;=$G$10,VLOOKUP('[1]KALKULATOR 2023 PPK'!A290,[1]Robocze!$B$23:$C$102,2),"")</f>
        <v>22 rok</v>
      </c>
      <c r="C275" s="37">
        <f t="shared" si="38"/>
        <v>2044</v>
      </c>
      <c r="D275" s="38" t="str">
        <f t="shared" si="39"/>
        <v>lipiec</v>
      </c>
      <c r="E275" s="39">
        <f t="shared" ref="E275:E338" si="45">IF(B275="","",E274+1/12)</f>
        <v>41.583333333333435</v>
      </c>
      <c r="F275" s="43">
        <f t="shared" si="40"/>
        <v>52779</v>
      </c>
      <c r="G275" s="40">
        <f t="shared" si="41"/>
        <v>52809</v>
      </c>
      <c r="H275" s="42">
        <f>IF(F275&lt;=$G$10,$G$3,"")</f>
        <v>0.03</v>
      </c>
      <c r="I275" s="41">
        <f>IF(B275&lt;&gt;"",$G$4,"")</f>
        <v>200</v>
      </c>
      <c r="J275" s="41">
        <f t="shared" si="42"/>
        <v>51800</v>
      </c>
      <c r="K275" s="41">
        <f>IF(B275&lt;&gt;"",J275*H275/12,"")</f>
        <v>129.5</v>
      </c>
      <c r="L275" s="41">
        <f>IF(B275&lt;&gt;"",M275-J275,"")</f>
        <v>16835</v>
      </c>
      <c r="M275" s="41">
        <f>IF(B275&lt;&gt;"",M274+I275+K275,"")</f>
        <v>68635</v>
      </c>
      <c r="N275" s="41">
        <f>IF(G275&lt;&gt;"",IF(E275&gt;=$G$7,$G$5,0),"")</f>
        <v>0</v>
      </c>
      <c r="O275" s="41">
        <f t="shared" si="43"/>
        <v>0</v>
      </c>
      <c r="P275" s="41">
        <f>IF(G275&lt;&gt;"",R274*H275/12,"")</f>
        <v>0</v>
      </c>
      <c r="Q275" s="41">
        <f>IF(G275&lt;&gt;"",R275-O275,"")</f>
        <v>0</v>
      </c>
      <c r="R275" s="41">
        <f>IF(G275&lt;&gt;"",R274+N275+P275,"")</f>
        <v>0</v>
      </c>
      <c r="T275" s="40">
        <f t="shared" si="44"/>
        <v>52779</v>
      </c>
      <c r="U275" s="53">
        <f>J275</f>
        <v>51800</v>
      </c>
      <c r="V275" s="53">
        <f>M275</f>
        <v>68635</v>
      </c>
      <c r="W275" s="53">
        <f>O275</f>
        <v>0</v>
      </c>
      <c r="X275" s="53">
        <f>R275</f>
        <v>0</v>
      </c>
    </row>
    <row r="276" spans="1:24" x14ac:dyDescent="0.35">
      <c r="A276" s="37">
        <f t="shared" si="37"/>
        <v>260</v>
      </c>
      <c r="B276" s="37" t="str">
        <f>IF(F276&lt;=$G$10,VLOOKUP('[1]KALKULATOR 2023 PPK'!A291,[1]Robocze!$B$23:$C$102,2),"")</f>
        <v>22 rok</v>
      </c>
      <c r="C276" s="37">
        <f t="shared" si="38"/>
        <v>2044</v>
      </c>
      <c r="D276" s="38" t="str">
        <f t="shared" si="39"/>
        <v>sierpień</v>
      </c>
      <c r="E276" s="39">
        <f t="shared" si="45"/>
        <v>41.666666666666771</v>
      </c>
      <c r="F276" s="43">
        <f t="shared" si="40"/>
        <v>52810</v>
      </c>
      <c r="G276" s="40">
        <f t="shared" si="41"/>
        <v>52840</v>
      </c>
      <c r="H276" s="42">
        <f>IF(F276&lt;=$G$10,$G$3,"")</f>
        <v>0.03</v>
      </c>
      <c r="I276" s="41">
        <f>IF(B276&lt;&gt;"",$G$4,"")</f>
        <v>200</v>
      </c>
      <c r="J276" s="41">
        <f t="shared" si="42"/>
        <v>52000</v>
      </c>
      <c r="K276" s="41">
        <f>IF(B276&lt;&gt;"",J276*H276/12,"")</f>
        <v>130</v>
      </c>
      <c r="L276" s="41">
        <f>IF(B276&lt;&gt;"",M276-J276,"")</f>
        <v>16965</v>
      </c>
      <c r="M276" s="41">
        <f>IF(B276&lt;&gt;"",M275+I276+K276,"")</f>
        <v>68965</v>
      </c>
      <c r="N276" s="41">
        <f>IF(G276&lt;&gt;"",IF(E276&gt;=$G$7,$G$5,0),"")</f>
        <v>0</v>
      </c>
      <c r="O276" s="41">
        <f t="shared" si="43"/>
        <v>0</v>
      </c>
      <c r="P276" s="41">
        <f>IF(G276&lt;&gt;"",R275*H276/12,"")</f>
        <v>0</v>
      </c>
      <c r="Q276" s="41">
        <f>IF(G276&lt;&gt;"",R276-O276,"")</f>
        <v>0</v>
      </c>
      <c r="R276" s="41">
        <f>IF(G276&lt;&gt;"",R275+N276+P276,"")</f>
        <v>0</v>
      </c>
      <c r="T276" s="40">
        <f t="shared" si="44"/>
        <v>52810</v>
      </c>
      <c r="U276" s="53">
        <f>J276</f>
        <v>52000</v>
      </c>
      <c r="V276" s="53">
        <f>M276</f>
        <v>68965</v>
      </c>
      <c r="W276" s="53">
        <f>O276</f>
        <v>0</v>
      </c>
      <c r="X276" s="53">
        <f>R276</f>
        <v>0</v>
      </c>
    </row>
    <row r="277" spans="1:24" x14ac:dyDescent="0.35">
      <c r="A277" s="37">
        <f t="shared" si="37"/>
        <v>261</v>
      </c>
      <c r="B277" s="37" t="str">
        <f>IF(F277&lt;=$G$10,VLOOKUP('[1]KALKULATOR 2023 PPK'!A292,[1]Robocze!$B$23:$C$102,2),"")</f>
        <v>22 rok</v>
      </c>
      <c r="C277" s="37">
        <f t="shared" si="38"/>
        <v>2044</v>
      </c>
      <c r="D277" s="38" t="str">
        <f t="shared" si="39"/>
        <v>wrzesień</v>
      </c>
      <c r="E277" s="39">
        <f t="shared" si="45"/>
        <v>41.750000000000107</v>
      </c>
      <c r="F277" s="43">
        <f t="shared" si="40"/>
        <v>52841</v>
      </c>
      <c r="G277" s="40">
        <f t="shared" si="41"/>
        <v>52870</v>
      </c>
      <c r="H277" s="42">
        <f>IF(F277&lt;=$G$10,$G$3,"")</f>
        <v>0.03</v>
      </c>
      <c r="I277" s="41">
        <f>IF(B277&lt;&gt;"",$G$4,"")</f>
        <v>200</v>
      </c>
      <c r="J277" s="41">
        <f t="shared" si="42"/>
        <v>52200</v>
      </c>
      <c r="K277" s="41">
        <f>IF(B277&lt;&gt;"",J277*H277/12,"")</f>
        <v>130.5</v>
      </c>
      <c r="L277" s="41">
        <f>IF(B277&lt;&gt;"",M277-J277,"")</f>
        <v>17095.5</v>
      </c>
      <c r="M277" s="41">
        <f>IF(B277&lt;&gt;"",M276+I277+K277,"")</f>
        <v>69295.5</v>
      </c>
      <c r="N277" s="41">
        <f>IF(G277&lt;&gt;"",IF(E277&gt;=$G$7,$G$5,0),"")</f>
        <v>0</v>
      </c>
      <c r="O277" s="41">
        <f t="shared" si="43"/>
        <v>0</v>
      </c>
      <c r="P277" s="41">
        <f>IF(G277&lt;&gt;"",R276*H277/12,"")</f>
        <v>0</v>
      </c>
      <c r="Q277" s="41">
        <f>IF(G277&lt;&gt;"",R277-O277,"")</f>
        <v>0</v>
      </c>
      <c r="R277" s="41">
        <f>IF(G277&lt;&gt;"",R276+N277+P277,"")</f>
        <v>0</v>
      </c>
      <c r="T277" s="40">
        <f t="shared" si="44"/>
        <v>52841</v>
      </c>
      <c r="U277" s="53">
        <f>J277</f>
        <v>52200</v>
      </c>
      <c r="V277" s="53">
        <f>M277</f>
        <v>69295.5</v>
      </c>
      <c r="W277" s="53">
        <f>O277</f>
        <v>0</v>
      </c>
      <c r="X277" s="53">
        <f>R277</f>
        <v>0</v>
      </c>
    </row>
    <row r="278" spans="1:24" x14ac:dyDescent="0.35">
      <c r="A278" s="37">
        <f t="shared" si="37"/>
        <v>262</v>
      </c>
      <c r="B278" s="37" t="str">
        <f>IF(F278&lt;=$G$10,VLOOKUP('[1]KALKULATOR 2023 PPK'!A293,[1]Robocze!$B$23:$C$102,2),"")</f>
        <v>22 rok</v>
      </c>
      <c r="C278" s="37">
        <f t="shared" si="38"/>
        <v>2044</v>
      </c>
      <c r="D278" s="38" t="str">
        <f t="shared" si="39"/>
        <v>październik</v>
      </c>
      <c r="E278" s="39">
        <f t="shared" si="45"/>
        <v>41.833333333333442</v>
      </c>
      <c r="F278" s="43">
        <f t="shared" si="40"/>
        <v>52871</v>
      </c>
      <c r="G278" s="40">
        <f t="shared" si="41"/>
        <v>52901</v>
      </c>
      <c r="H278" s="42">
        <f>IF(F278&lt;=$G$10,$G$3,"")</f>
        <v>0.03</v>
      </c>
      <c r="I278" s="41">
        <f>IF(B278&lt;&gt;"",$G$4,"")</f>
        <v>200</v>
      </c>
      <c r="J278" s="41">
        <f t="shared" si="42"/>
        <v>52400</v>
      </c>
      <c r="K278" s="41">
        <f>IF(B278&lt;&gt;"",J278*H278/12,"")</f>
        <v>131</v>
      </c>
      <c r="L278" s="41">
        <f>IF(B278&lt;&gt;"",M278-J278,"")</f>
        <v>17226.5</v>
      </c>
      <c r="M278" s="41">
        <f>IF(B278&lt;&gt;"",M277+I278+K278,"")</f>
        <v>69626.5</v>
      </c>
      <c r="N278" s="41">
        <f>IF(G278&lt;&gt;"",IF(E278&gt;=$G$7,$G$5,0),"")</f>
        <v>0</v>
      </c>
      <c r="O278" s="41">
        <f t="shared" si="43"/>
        <v>0</v>
      </c>
      <c r="P278" s="41">
        <f>IF(G278&lt;&gt;"",R277*H278/12,"")</f>
        <v>0</v>
      </c>
      <c r="Q278" s="41">
        <f>IF(G278&lt;&gt;"",R278-O278,"")</f>
        <v>0</v>
      </c>
      <c r="R278" s="41">
        <f>IF(G278&lt;&gt;"",R277+N278+P278,"")</f>
        <v>0</v>
      </c>
      <c r="T278" s="40">
        <f t="shared" si="44"/>
        <v>52871</v>
      </c>
      <c r="U278" s="53">
        <f>J278</f>
        <v>52400</v>
      </c>
      <c r="V278" s="53">
        <f>M278</f>
        <v>69626.5</v>
      </c>
      <c r="W278" s="53">
        <f>O278</f>
        <v>0</v>
      </c>
      <c r="X278" s="53">
        <f>R278</f>
        <v>0</v>
      </c>
    </row>
    <row r="279" spans="1:24" x14ac:dyDescent="0.35">
      <c r="A279" s="37">
        <f t="shared" si="37"/>
        <v>263</v>
      </c>
      <c r="B279" s="37" t="str">
        <f>IF(F279&lt;=$G$10,VLOOKUP('[1]KALKULATOR 2023 PPK'!A294,[1]Robocze!$B$23:$C$102,2),"")</f>
        <v>22 rok</v>
      </c>
      <c r="C279" s="37">
        <f t="shared" si="38"/>
        <v>2044</v>
      </c>
      <c r="D279" s="38" t="str">
        <f t="shared" si="39"/>
        <v>listopad</v>
      </c>
      <c r="E279" s="39">
        <f t="shared" si="45"/>
        <v>41.916666666666778</v>
      </c>
      <c r="F279" s="43">
        <f t="shared" si="40"/>
        <v>52902</v>
      </c>
      <c r="G279" s="40">
        <f t="shared" si="41"/>
        <v>52931</v>
      </c>
      <c r="H279" s="42">
        <f>IF(F279&lt;=$G$10,$G$3,"")</f>
        <v>0.03</v>
      </c>
      <c r="I279" s="41">
        <f>IF(B279&lt;&gt;"",$G$4,"")</f>
        <v>200</v>
      </c>
      <c r="J279" s="41">
        <f t="shared" si="42"/>
        <v>52600</v>
      </c>
      <c r="K279" s="41">
        <f>IF(B279&lt;&gt;"",J279*H279/12,"")</f>
        <v>131.5</v>
      </c>
      <c r="L279" s="41">
        <f>IF(B279&lt;&gt;"",M279-J279,"")</f>
        <v>17358</v>
      </c>
      <c r="M279" s="41">
        <f>IF(B279&lt;&gt;"",M278+I279+K279,"")</f>
        <v>69958</v>
      </c>
      <c r="N279" s="41">
        <f>IF(G279&lt;&gt;"",IF(E279&gt;=$G$7,$G$5,0),"")</f>
        <v>0</v>
      </c>
      <c r="O279" s="41">
        <f t="shared" si="43"/>
        <v>0</v>
      </c>
      <c r="P279" s="41">
        <f>IF(G279&lt;&gt;"",R278*H279/12,"")</f>
        <v>0</v>
      </c>
      <c r="Q279" s="41">
        <f>IF(G279&lt;&gt;"",R279-O279,"")</f>
        <v>0</v>
      </c>
      <c r="R279" s="41">
        <f>IF(G279&lt;&gt;"",R278+N279+P279,"")</f>
        <v>0</v>
      </c>
      <c r="T279" s="40">
        <f t="shared" si="44"/>
        <v>52902</v>
      </c>
      <c r="U279" s="53">
        <f>J279</f>
        <v>52600</v>
      </c>
      <c r="V279" s="53">
        <f>M279</f>
        <v>69958</v>
      </c>
      <c r="W279" s="53">
        <f>O279</f>
        <v>0</v>
      </c>
      <c r="X279" s="53">
        <f>R279</f>
        <v>0</v>
      </c>
    </row>
    <row r="280" spans="1:24" s="56" customFormat="1" x14ac:dyDescent="0.35">
      <c r="A280" s="37">
        <f t="shared" si="37"/>
        <v>264</v>
      </c>
      <c r="B280" s="44" t="str">
        <f>IF(F280&lt;=$G$10,VLOOKUP('[1]KALKULATOR 2023 PPK'!A295,[1]Robocze!$B$23:$C$102,2),"")</f>
        <v>22 rok</v>
      </c>
      <c r="C280" s="44">
        <f t="shared" si="38"/>
        <v>2044</v>
      </c>
      <c r="D280" s="38" t="str">
        <f t="shared" si="39"/>
        <v>grudzień</v>
      </c>
      <c r="E280" s="45">
        <f t="shared" si="45"/>
        <v>42.000000000000114</v>
      </c>
      <c r="F280" s="46">
        <f t="shared" si="40"/>
        <v>52932</v>
      </c>
      <c r="G280" s="47">
        <f t="shared" si="41"/>
        <v>52962</v>
      </c>
      <c r="H280" s="42">
        <f>IF(F280&lt;=$G$10,$G$3,"")</f>
        <v>0.03</v>
      </c>
      <c r="I280" s="41">
        <f>IF(B280&lt;&gt;"",$G$4,"")</f>
        <v>200</v>
      </c>
      <c r="J280" s="48">
        <f t="shared" si="42"/>
        <v>52800</v>
      </c>
      <c r="K280" s="41">
        <f>IF(B280&lt;&gt;"",J280*H280/12,"")</f>
        <v>132</v>
      </c>
      <c r="L280" s="48">
        <f>IF(B280&lt;&gt;"",M280-J280,"")</f>
        <v>17490</v>
      </c>
      <c r="M280" s="41">
        <f>IF(B280&lt;&gt;"",M279+I280+K280,"")</f>
        <v>70290</v>
      </c>
      <c r="N280" s="41">
        <f>IF(G280&lt;&gt;"",IF(E280&gt;=$G$7,$G$5,0),"")</f>
        <v>0</v>
      </c>
      <c r="O280" s="48">
        <f t="shared" si="43"/>
        <v>0</v>
      </c>
      <c r="P280" s="41">
        <f>IF(G280&lt;&gt;"",R279*H280/12,"")</f>
        <v>0</v>
      </c>
      <c r="Q280" s="48">
        <f>IF(G280&lt;&gt;"",R280-O280,"")</f>
        <v>0</v>
      </c>
      <c r="R280" s="41">
        <f>IF(G280&lt;&gt;"",R279+N280+P280,"")</f>
        <v>0</v>
      </c>
      <c r="T280" s="40">
        <f t="shared" si="44"/>
        <v>52932</v>
      </c>
      <c r="U280" s="53">
        <f>J280</f>
        <v>52800</v>
      </c>
      <c r="V280" s="53">
        <f>M280</f>
        <v>70290</v>
      </c>
      <c r="W280" s="53">
        <f>O280</f>
        <v>0</v>
      </c>
      <c r="X280" s="53">
        <f>R280</f>
        <v>0</v>
      </c>
    </row>
    <row r="281" spans="1:24" x14ac:dyDescent="0.35">
      <c r="A281" s="37">
        <f t="shared" si="37"/>
        <v>265</v>
      </c>
      <c r="B281" s="37" t="str">
        <f>IF(F281&lt;=$G$10,VLOOKUP('[1]KALKULATOR 2023 PPK'!A296,[1]Robocze!$B$23:$C$102,2),"")</f>
        <v>23 rok</v>
      </c>
      <c r="C281" s="37">
        <f t="shared" si="38"/>
        <v>2045</v>
      </c>
      <c r="D281" s="38" t="str">
        <f t="shared" si="39"/>
        <v>styczeń</v>
      </c>
      <c r="E281" s="39">
        <f t="shared" si="45"/>
        <v>42.083333333333449</v>
      </c>
      <c r="F281" s="40">
        <f t="shared" si="40"/>
        <v>52963</v>
      </c>
      <c r="G281" s="40">
        <f t="shared" si="41"/>
        <v>52993</v>
      </c>
      <c r="H281" s="42">
        <f>IF(F281&lt;=$G$10,$G$3,"")</f>
        <v>0.03</v>
      </c>
      <c r="I281" s="41">
        <f>IF(B281&lt;&gt;"",$G$4,"")</f>
        <v>200</v>
      </c>
      <c r="J281" s="41">
        <f t="shared" si="42"/>
        <v>53000</v>
      </c>
      <c r="K281" s="41">
        <f>IF(B281&lt;&gt;"",J281*H281/12,"")</f>
        <v>132.5</v>
      </c>
      <c r="L281" s="41">
        <f>IF(B281&lt;&gt;"",M281-J281,"")</f>
        <v>17622.5</v>
      </c>
      <c r="M281" s="41">
        <f>IF(B281&lt;&gt;"",M280+I281+K281,"")</f>
        <v>70622.5</v>
      </c>
      <c r="N281" s="41">
        <f>IF(G281&lt;&gt;"",IF(E281&gt;=$G$7,$G$5,0),"")</f>
        <v>0</v>
      </c>
      <c r="O281" s="41">
        <f t="shared" si="43"/>
        <v>0</v>
      </c>
      <c r="P281" s="41">
        <f>IF(G281&lt;&gt;"",R280*H281/12,"")</f>
        <v>0</v>
      </c>
      <c r="Q281" s="41">
        <f>IF(G281&lt;&gt;"",R281-O281,"")</f>
        <v>0</v>
      </c>
      <c r="R281" s="41">
        <f>IF(G281&lt;&gt;"",R280+N281+P281,"")</f>
        <v>0</v>
      </c>
      <c r="T281" s="40">
        <f t="shared" si="44"/>
        <v>52963</v>
      </c>
      <c r="U281" s="53">
        <f>J281</f>
        <v>53000</v>
      </c>
      <c r="V281" s="53">
        <f>M281</f>
        <v>70622.5</v>
      </c>
      <c r="W281" s="53">
        <f>O281</f>
        <v>0</v>
      </c>
      <c r="X281" s="53">
        <f>R281</f>
        <v>0</v>
      </c>
    </row>
    <row r="282" spans="1:24" x14ac:dyDescent="0.35">
      <c r="A282" s="37">
        <f t="shared" si="37"/>
        <v>266</v>
      </c>
      <c r="B282" s="37" t="str">
        <f>IF(F282&lt;=$G$10,VLOOKUP('[1]KALKULATOR 2023 PPK'!A297,[1]Robocze!$B$23:$C$102,2),"")</f>
        <v>23 rok</v>
      </c>
      <c r="C282" s="37">
        <f t="shared" si="38"/>
        <v>2045</v>
      </c>
      <c r="D282" s="38" t="str">
        <f t="shared" si="39"/>
        <v>luty</v>
      </c>
      <c r="E282" s="39">
        <f t="shared" si="45"/>
        <v>42.166666666666785</v>
      </c>
      <c r="F282" s="43">
        <f t="shared" si="40"/>
        <v>52994</v>
      </c>
      <c r="G282" s="40">
        <f t="shared" si="41"/>
        <v>53021</v>
      </c>
      <c r="H282" s="42">
        <f>IF(F282&lt;=$G$10,$G$3,"")</f>
        <v>0.03</v>
      </c>
      <c r="I282" s="41">
        <f>IF(B282&lt;&gt;"",$G$4,"")</f>
        <v>200</v>
      </c>
      <c r="J282" s="41">
        <f t="shared" si="42"/>
        <v>53200</v>
      </c>
      <c r="K282" s="41">
        <f>IF(B282&lt;&gt;"",J282*H282/12,"")</f>
        <v>133</v>
      </c>
      <c r="L282" s="41">
        <f>IF(B282&lt;&gt;"",M282-J282,"")</f>
        <v>17755.5</v>
      </c>
      <c r="M282" s="41">
        <f>IF(B282&lt;&gt;"",M281+I282+K282,"")</f>
        <v>70955.5</v>
      </c>
      <c r="N282" s="41">
        <f>IF(G282&lt;&gt;"",IF(E282&gt;=$G$7,$G$5,0),"")</f>
        <v>0</v>
      </c>
      <c r="O282" s="41">
        <f t="shared" si="43"/>
        <v>0</v>
      </c>
      <c r="P282" s="41">
        <f>IF(G282&lt;&gt;"",R281*H282/12,"")</f>
        <v>0</v>
      </c>
      <c r="Q282" s="41">
        <f>IF(G282&lt;&gt;"",R282-O282,"")</f>
        <v>0</v>
      </c>
      <c r="R282" s="41">
        <f>IF(G282&lt;&gt;"",R281+N282+P282,"")</f>
        <v>0</v>
      </c>
      <c r="T282" s="40">
        <f t="shared" si="44"/>
        <v>52994</v>
      </c>
      <c r="U282" s="53">
        <f>J282</f>
        <v>53200</v>
      </c>
      <c r="V282" s="53">
        <f>M282</f>
        <v>70955.5</v>
      </c>
      <c r="W282" s="53">
        <f>O282</f>
        <v>0</v>
      </c>
      <c r="X282" s="53">
        <f>R282</f>
        <v>0</v>
      </c>
    </row>
    <row r="283" spans="1:24" x14ac:dyDescent="0.35">
      <c r="A283" s="37">
        <f t="shared" si="37"/>
        <v>267</v>
      </c>
      <c r="B283" s="37" t="str">
        <f>IF(F283&lt;=$G$10,VLOOKUP('[1]KALKULATOR 2023 PPK'!A298,[1]Robocze!$B$23:$C$102,2),"")</f>
        <v>23 rok</v>
      </c>
      <c r="C283" s="37">
        <f t="shared" si="38"/>
        <v>2045</v>
      </c>
      <c r="D283" s="38" t="str">
        <f t="shared" si="39"/>
        <v>marzec</v>
      </c>
      <c r="E283" s="39">
        <f t="shared" si="45"/>
        <v>42.250000000000121</v>
      </c>
      <c r="F283" s="43">
        <f t="shared" si="40"/>
        <v>53022</v>
      </c>
      <c r="G283" s="40">
        <f t="shared" si="41"/>
        <v>53052</v>
      </c>
      <c r="H283" s="42">
        <f>IF(F283&lt;=$G$10,$G$3,"")</f>
        <v>0.03</v>
      </c>
      <c r="I283" s="41">
        <f>IF(B283&lt;&gt;"",$G$4,"")</f>
        <v>200</v>
      </c>
      <c r="J283" s="41">
        <f t="shared" si="42"/>
        <v>53400</v>
      </c>
      <c r="K283" s="41">
        <f>IF(B283&lt;&gt;"",J283*H283/12,"")</f>
        <v>133.5</v>
      </c>
      <c r="L283" s="41">
        <f>IF(B283&lt;&gt;"",M283-J283,"")</f>
        <v>17889</v>
      </c>
      <c r="M283" s="41">
        <f>IF(B283&lt;&gt;"",M282+I283+K283,"")</f>
        <v>71289</v>
      </c>
      <c r="N283" s="41">
        <f>IF(G283&lt;&gt;"",IF(E283&gt;=$G$7,$G$5,0),"")</f>
        <v>0</v>
      </c>
      <c r="O283" s="41">
        <f t="shared" si="43"/>
        <v>0</v>
      </c>
      <c r="P283" s="41">
        <f>IF(G283&lt;&gt;"",R282*H283/12,"")</f>
        <v>0</v>
      </c>
      <c r="Q283" s="41">
        <f>IF(G283&lt;&gt;"",R283-O283,"")</f>
        <v>0</v>
      </c>
      <c r="R283" s="41">
        <f>IF(G283&lt;&gt;"",R282+N283+P283,"")</f>
        <v>0</v>
      </c>
      <c r="T283" s="40">
        <f t="shared" si="44"/>
        <v>53022</v>
      </c>
      <c r="U283" s="53">
        <f>J283</f>
        <v>53400</v>
      </c>
      <c r="V283" s="53">
        <f>M283</f>
        <v>71289</v>
      </c>
      <c r="W283" s="53">
        <f>O283</f>
        <v>0</v>
      </c>
      <c r="X283" s="53">
        <f>R283</f>
        <v>0</v>
      </c>
    </row>
    <row r="284" spans="1:24" x14ac:dyDescent="0.35">
      <c r="A284" s="37">
        <f t="shared" si="37"/>
        <v>268</v>
      </c>
      <c r="B284" s="37" t="str">
        <f>IF(F284&lt;=$G$10,VLOOKUP('[1]KALKULATOR 2023 PPK'!A299,[1]Robocze!$B$23:$C$102,2),"")</f>
        <v>23 rok</v>
      </c>
      <c r="C284" s="37">
        <f t="shared" si="38"/>
        <v>2045</v>
      </c>
      <c r="D284" s="38" t="str">
        <f t="shared" si="39"/>
        <v>kwiecień</v>
      </c>
      <c r="E284" s="39">
        <f t="shared" si="45"/>
        <v>42.333333333333456</v>
      </c>
      <c r="F284" s="43">
        <f t="shared" si="40"/>
        <v>53053</v>
      </c>
      <c r="G284" s="40">
        <f t="shared" si="41"/>
        <v>53082</v>
      </c>
      <c r="H284" s="42">
        <f>IF(F284&lt;=$G$10,$G$3,"")</f>
        <v>0.03</v>
      </c>
      <c r="I284" s="41">
        <f>IF(B284&lt;&gt;"",$G$4,"")</f>
        <v>200</v>
      </c>
      <c r="J284" s="41">
        <f t="shared" si="42"/>
        <v>53600</v>
      </c>
      <c r="K284" s="41">
        <f>IF(B284&lt;&gt;"",J284*H284/12,"")</f>
        <v>134</v>
      </c>
      <c r="L284" s="41">
        <f>IF(B284&lt;&gt;"",M284-J284,"")</f>
        <v>18023</v>
      </c>
      <c r="M284" s="41">
        <f>IF(B284&lt;&gt;"",M283+I284+K284,"")</f>
        <v>71623</v>
      </c>
      <c r="N284" s="41">
        <f>IF(G284&lt;&gt;"",IF(E284&gt;=$G$7,$G$5,0),"")</f>
        <v>0</v>
      </c>
      <c r="O284" s="41">
        <f t="shared" si="43"/>
        <v>0</v>
      </c>
      <c r="P284" s="41">
        <f>IF(G284&lt;&gt;"",R283*H284/12,"")</f>
        <v>0</v>
      </c>
      <c r="Q284" s="41">
        <f>IF(G284&lt;&gt;"",R284-O284,"")</f>
        <v>0</v>
      </c>
      <c r="R284" s="41">
        <f>IF(G284&lt;&gt;"",R283+N284+P284,"")</f>
        <v>0</v>
      </c>
      <c r="T284" s="40">
        <f t="shared" si="44"/>
        <v>53053</v>
      </c>
      <c r="U284" s="53">
        <f>J284</f>
        <v>53600</v>
      </c>
      <c r="V284" s="53">
        <f>M284</f>
        <v>71623</v>
      </c>
      <c r="W284" s="53">
        <f>O284</f>
        <v>0</v>
      </c>
      <c r="X284" s="53">
        <f>R284</f>
        <v>0</v>
      </c>
    </row>
    <row r="285" spans="1:24" x14ac:dyDescent="0.35">
      <c r="A285" s="37">
        <f t="shared" si="37"/>
        <v>269</v>
      </c>
      <c r="B285" s="37" t="str">
        <f>IF(F285&lt;=$G$10,VLOOKUP('[1]KALKULATOR 2023 PPK'!A300,[1]Robocze!$B$23:$C$102,2),"")</f>
        <v>23 rok</v>
      </c>
      <c r="C285" s="37">
        <f t="shared" si="38"/>
        <v>2045</v>
      </c>
      <c r="D285" s="38" t="str">
        <f t="shared" si="39"/>
        <v>maj</v>
      </c>
      <c r="E285" s="39">
        <f t="shared" si="45"/>
        <v>42.416666666666792</v>
      </c>
      <c r="F285" s="43">
        <f t="shared" si="40"/>
        <v>53083</v>
      </c>
      <c r="G285" s="40">
        <f t="shared" si="41"/>
        <v>53113</v>
      </c>
      <c r="H285" s="42">
        <f>IF(F285&lt;=$G$10,$G$3,"")</f>
        <v>0.03</v>
      </c>
      <c r="I285" s="41">
        <f>IF(B285&lt;&gt;"",$G$4,"")</f>
        <v>200</v>
      </c>
      <c r="J285" s="41">
        <f t="shared" si="42"/>
        <v>53800</v>
      </c>
      <c r="K285" s="41">
        <f>IF(B285&lt;&gt;"",J285*H285/12,"")</f>
        <v>134.5</v>
      </c>
      <c r="L285" s="41">
        <f>IF(B285&lt;&gt;"",M285-J285,"")</f>
        <v>18157.5</v>
      </c>
      <c r="M285" s="41">
        <f>IF(B285&lt;&gt;"",M284+I285+K285,"")</f>
        <v>71957.5</v>
      </c>
      <c r="N285" s="41">
        <f>IF(G285&lt;&gt;"",IF(E285&gt;=$G$7,$G$5,0),"")</f>
        <v>0</v>
      </c>
      <c r="O285" s="41">
        <f t="shared" si="43"/>
        <v>0</v>
      </c>
      <c r="P285" s="41">
        <f>IF(G285&lt;&gt;"",R284*H285/12,"")</f>
        <v>0</v>
      </c>
      <c r="Q285" s="41">
        <f>IF(G285&lt;&gt;"",R285-O285,"")</f>
        <v>0</v>
      </c>
      <c r="R285" s="41">
        <f>IF(G285&lt;&gt;"",R284+N285+P285,"")</f>
        <v>0</v>
      </c>
      <c r="T285" s="40">
        <f t="shared" si="44"/>
        <v>53083</v>
      </c>
      <c r="U285" s="53">
        <f>J285</f>
        <v>53800</v>
      </c>
      <c r="V285" s="53">
        <f>M285</f>
        <v>71957.5</v>
      </c>
      <c r="W285" s="53">
        <f>O285</f>
        <v>0</v>
      </c>
      <c r="X285" s="53">
        <f>R285</f>
        <v>0</v>
      </c>
    </row>
    <row r="286" spans="1:24" x14ac:dyDescent="0.35">
      <c r="A286" s="37">
        <f t="shared" si="37"/>
        <v>270</v>
      </c>
      <c r="B286" s="37" t="str">
        <f>IF(F286&lt;=$G$10,VLOOKUP('[1]KALKULATOR 2023 PPK'!A301,[1]Robocze!$B$23:$C$102,2),"")</f>
        <v>23 rok</v>
      </c>
      <c r="C286" s="37">
        <f t="shared" si="38"/>
        <v>2045</v>
      </c>
      <c r="D286" s="38" t="str">
        <f t="shared" si="39"/>
        <v>czerwiec</v>
      </c>
      <c r="E286" s="39">
        <f t="shared" si="45"/>
        <v>42.500000000000128</v>
      </c>
      <c r="F286" s="43">
        <f t="shared" si="40"/>
        <v>53114</v>
      </c>
      <c r="G286" s="40">
        <f t="shared" si="41"/>
        <v>53143</v>
      </c>
      <c r="H286" s="42">
        <f>IF(F286&lt;=$G$10,$G$3,"")</f>
        <v>0.03</v>
      </c>
      <c r="I286" s="41">
        <f>IF(B286&lt;&gt;"",$G$4,"")</f>
        <v>200</v>
      </c>
      <c r="J286" s="41">
        <f t="shared" si="42"/>
        <v>54000</v>
      </c>
      <c r="K286" s="41">
        <f>IF(B286&lt;&gt;"",J286*H286/12,"")</f>
        <v>135</v>
      </c>
      <c r="L286" s="41">
        <f>IF(B286&lt;&gt;"",M286-J286,"")</f>
        <v>18292.5</v>
      </c>
      <c r="M286" s="41">
        <f>IF(B286&lt;&gt;"",M285+I286+K286,"")</f>
        <v>72292.5</v>
      </c>
      <c r="N286" s="41">
        <f>IF(G286&lt;&gt;"",IF(E286&gt;=$G$7,$G$5,0),"")</f>
        <v>0</v>
      </c>
      <c r="O286" s="41">
        <f t="shared" si="43"/>
        <v>0</v>
      </c>
      <c r="P286" s="41">
        <f>IF(G286&lt;&gt;"",R285*H286/12,"")</f>
        <v>0</v>
      </c>
      <c r="Q286" s="41">
        <f>IF(G286&lt;&gt;"",R286-O286,"")</f>
        <v>0</v>
      </c>
      <c r="R286" s="41">
        <f>IF(G286&lt;&gt;"",R285+N286+P286,"")</f>
        <v>0</v>
      </c>
      <c r="T286" s="40">
        <f t="shared" si="44"/>
        <v>53114</v>
      </c>
      <c r="U286" s="53">
        <f>J286</f>
        <v>54000</v>
      </c>
      <c r="V286" s="53">
        <f>M286</f>
        <v>72292.5</v>
      </c>
      <c r="W286" s="53">
        <f>O286</f>
        <v>0</v>
      </c>
      <c r="X286" s="53">
        <f>R286</f>
        <v>0</v>
      </c>
    </row>
    <row r="287" spans="1:24" x14ac:dyDescent="0.35">
      <c r="A287" s="37">
        <f t="shared" si="37"/>
        <v>271</v>
      </c>
      <c r="B287" s="37" t="str">
        <f>IF(F287&lt;=$G$10,VLOOKUP('[1]KALKULATOR 2023 PPK'!A302,[1]Robocze!$B$23:$C$102,2),"")</f>
        <v>23 rok</v>
      </c>
      <c r="C287" s="37">
        <f t="shared" si="38"/>
        <v>2045</v>
      </c>
      <c r="D287" s="38" t="str">
        <f t="shared" si="39"/>
        <v>lipiec</v>
      </c>
      <c r="E287" s="39">
        <f t="shared" si="45"/>
        <v>42.583333333333464</v>
      </c>
      <c r="F287" s="43">
        <f t="shared" si="40"/>
        <v>53144</v>
      </c>
      <c r="G287" s="40">
        <f t="shared" si="41"/>
        <v>53174</v>
      </c>
      <c r="H287" s="42">
        <f>IF(F287&lt;=$G$10,$G$3,"")</f>
        <v>0.03</v>
      </c>
      <c r="I287" s="41">
        <f>IF(B287&lt;&gt;"",$G$4,"")</f>
        <v>200</v>
      </c>
      <c r="J287" s="41">
        <f t="shared" si="42"/>
        <v>54200</v>
      </c>
      <c r="K287" s="41">
        <f>IF(B287&lt;&gt;"",J287*H287/12,"")</f>
        <v>135.5</v>
      </c>
      <c r="L287" s="41">
        <f>IF(B287&lt;&gt;"",M287-J287,"")</f>
        <v>18428</v>
      </c>
      <c r="M287" s="41">
        <f>IF(B287&lt;&gt;"",M286+I287+K287,"")</f>
        <v>72628</v>
      </c>
      <c r="N287" s="41">
        <f>IF(G287&lt;&gt;"",IF(E287&gt;=$G$7,$G$5,0),"")</f>
        <v>0</v>
      </c>
      <c r="O287" s="41">
        <f t="shared" si="43"/>
        <v>0</v>
      </c>
      <c r="P287" s="41">
        <f>IF(G287&lt;&gt;"",R286*H287/12,"")</f>
        <v>0</v>
      </c>
      <c r="Q287" s="41">
        <f>IF(G287&lt;&gt;"",R287-O287,"")</f>
        <v>0</v>
      </c>
      <c r="R287" s="41">
        <f>IF(G287&lt;&gt;"",R286+N287+P287,"")</f>
        <v>0</v>
      </c>
      <c r="T287" s="40">
        <f t="shared" si="44"/>
        <v>53144</v>
      </c>
      <c r="U287" s="53">
        <f>J287</f>
        <v>54200</v>
      </c>
      <c r="V287" s="53">
        <f>M287</f>
        <v>72628</v>
      </c>
      <c r="W287" s="53">
        <f>O287</f>
        <v>0</v>
      </c>
      <c r="X287" s="53">
        <f>R287</f>
        <v>0</v>
      </c>
    </row>
    <row r="288" spans="1:24" x14ac:dyDescent="0.35">
      <c r="A288" s="37">
        <f t="shared" si="37"/>
        <v>272</v>
      </c>
      <c r="B288" s="37" t="str">
        <f>IF(F288&lt;=$G$10,VLOOKUP('[1]KALKULATOR 2023 PPK'!A303,[1]Robocze!$B$23:$C$102,2),"")</f>
        <v>23 rok</v>
      </c>
      <c r="C288" s="37">
        <f t="shared" si="38"/>
        <v>2045</v>
      </c>
      <c r="D288" s="38" t="str">
        <f t="shared" si="39"/>
        <v>sierpień</v>
      </c>
      <c r="E288" s="39">
        <f t="shared" si="45"/>
        <v>42.666666666666799</v>
      </c>
      <c r="F288" s="43">
        <f t="shared" si="40"/>
        <v>53175</v>
      </c>
      <c r="G288" s="40">
        <f t="shared" si="41"/>
        <v>53205</v>
      </c>
      <c r="H288" s="42">
        <f>IF(F288&lt;=$G$10,$G$3,"")</f>
        <v>0.03</v>
      </c>
      <c r="I288" s="41">
        <f>IF(B288&lt;&gt;"",$G$4,"")</f>
        <v>200</v>
      </c>
      <c r="J288" s="41">
        <f t="shared" si="42"/>
        <v>54400</v>
      </c>
      <c r="K288" s="41">
        <f>IF(B288&lt;&gt;"",J288*H288/12,"")</f>
        <v>136</v>
      </c>
      <c r="L288" s="41">
        <f>IF(B288&lt;&gt;"",M288-J288,"")</f>
        <v>18564</v>
      </c>
      <c r="M288" s="41">
        <f>IF(B288&lt;&gt;"",M287+I288+K288,"")</f>
        <v>72964</v>
      </c>
      <c r="N288" s="41">
        <f>IF(G288&lt;&gt;"",IF(E288&gt;=$G$7,$G$5,0),"")</f>
        <v>0</v>
      </c>
      <c r="O288" s="41">
        <f t="shared" si="43"/>
        <v>0</v>
      </c>
      <c r="P288" s="41">
        <f>IF(G288&lt;&gt;"",R287*H288/12,"")</f>
        <v>0</v>
      </c>
      <c r="Q288" s="41">
        <f>IF(G288&lt;&gt;"",R288-O288,"")</f>
        <v>0</v>
      </c>
      <c r="R288" s="41">
        <f>IF(G288&lt;&gt;"",R287+N288+P288,"")</f>
        <v>0</v>
      </c>
      <c r="T288" s="40">
        <f t="shared" si="44"/>
        <v>53175</v>
      </c>
      <c r="U288" s="53">
        <f>J288</f>
        <v>54400</v>
      </c>
      <c r="V288" s="53">
        <f>M288</f>
        <v>72964</v>
      </c>
      <c r="W288" s="53">
        <f>O288</f>
        <v>0</v>
      </c>
      <c r="X288" s="53">
        <f>R288</f>
        <v>0</v>
      </c>
    </row>
    <row r="289" spans="1:24" x14ac:dyDescent="0.35">
      <c r="A289" s="37">
        <f t="shared" si="37"/>
        <v>273</v>
      </c>
      <c r="B289" s="37" t="str">
        <f>IF(F289&lt;=$G$10,VLOOKUP('[1]KALKULATOR 2023 PPK'!A304,[1]Robocze!$B$23:$C$102,2),"")</f>
        <v>23 rok</v>
      </c>
      <c r="C289" s="37">
        <f t="shared" si="38"/>
        <v>2045</v>
      </c>
      <c r="D289" s="38" t="str">
        <f t="shared" si="39"/>
        <v>wrzesień</v>
      </c>
      <c r="E289" s="39">
        <f t="shared" si="45"/>
        <v>42.750000000000135</v>
      </c>
      <c r="F289" s="43">
        <f t="shared" si="40"/>
        <v>53206</v>
      </c>
      <c r="G289" s="40">
        <f t="shared" si="41"/>
        <v>53235</v>
      </c>
      <c r="H289" s="42">
        <f>IF(F289&lt;=$G$10,$G$3,"")</f>
        <v>0.03</v>
      </c>
      <c r="I289" s="41">
        <f>IF(B289&lt;&gt;"",$G$4,"")</f>
        <v>200</v>
      </c>
      <c r="J289" s="41">
        <f t="shared" si="42"/>
        <v>54600</v>
      </c>
      <c r="K289" s="41">
        <f>IF(B289&lt;&gt;"",J289*H289/12,"")</f>
        <v>136.5</v>
      </c>
      <c r="L289" s="41">
        <f>IF(B289&lt;&gt;"",M289-J289,"")</f>
        <v>18700.5</v>
      </c>
      <c r="M289" s="41">
        <f>IF(B289&lt;&gt;"",M288+I289+K289,"")</f>
        <v>73300.5</v>
      </c>
      <c r="N289" s="41">
        <f>IF(G289&lt;&gt;"",IF(E289&gt;=$G$7,$G$5,0),"")</f>
        <v>0</v>
      </c>
      <c r="O289" s="41">
        <f t="shared" si="43"/>
        <v>0</v>
      </c>
      <c r="P289" s="41">
        <f>IF(G289&lt;&gt;"",R288*H289/12,"")</f>
        <v>0</v>
      </c>
      <c r="Q289" s="41">
        <f>IF(G289&lt;&gt;"",R289-O289,"")</f>
        <v>0</v>
      </c>
      <c r="R289" s="41">
        <f>IF(G289&lt;&gt;"",R288+N289+P289,"")</f>
        <v>0</v>
      </c>
      <c r="T289" s="40">
        <f t="shared" si="44"/>
        <v>53206</v>
      </c>
      <c r="U289" s="53">
        <f>J289</f>
        <v>54600</v>
      </c>
      <c r="V289" s="53">
        <f>M289</f>
        <v>73300.5</v>
      </c>
      <c r="W289" s="53">
        <f>O289</f>
        <v>0</v>
      </c>
      <c r="X289" s="53">
        <f>R289</f>
        <v>0</v>
      </c>
    </row>
    <row r="290" spans="1:24" x14ac:dyDescent="0.35">
      <c r="A290" s="37">
        <f t="shared" si="37"/>
        <v>274</v>
      </c>
      <c r="B290" s="37" t="str">
        <f>IF(F290&lt;=$G$10,VLOOKUP('[1]KALKULATOR 2023 PPK'!A305,[1]Robocze!$B$23:$C$102,2),"")</f>
        <v>23 rok</v>
      </c>
      <c r="C290" s="37">
        <f t="shared" si="38"/>
        <v>2045</v>
      </c>
      <c r="D290" s="38" t="str">
        <f t="shared" si="39"/>
        <v>październik</v>
      </c>
      <c r="E290" s="39">
        <f t="shared" si="45"/>
        <v>42.833333333333471</v>
      </c>
      <c r="F290" s="43">
        <f t="shared" si="40"/>
        <v>53236</v>
      </c>
      <c r="G290" s="40">
        <f t="shared" si="41"/>
        <v>53266</v>
      </c>
      <c r="H290" s="42">
        <f>IF(F290&lt;=$G$10,$G$3,"")</f>
        <v>0.03</v>
      </c>
      <c r="I290" s="41">
        <f>IF(B290&lt;&gt;"",$G$4,"")</f>
        <v>200</v>
      </c>
      <c r="J290" s="41">
        <f t="shared" si="42"/>
        <v>54800</v>
      </c>
      <c r="K290" s="41">
        <f>IF(B290&lt;&gt;"",J290*H290/12,"")</f>
        <v>137</v>
      </c>
      <c r="L290" s="41">
        <f>IF(B290&lt;&gt;"",M290-J290,"")</f>
        <v>18837.5</v>
      </c>
      <c r="M290" s="41">
        <f>IF(B290&lt;&gt;"",M289+I290+K290,"")</f>
        <v>73637.5</v>
      </c>
      <c r="N290" s="41">
        <f>IF(G290&lt;&gt;"",IF(E290&gt;=$G$7,$G$5,0),"")</f>
        <v>0</v>
      </c>
      <c r="O290" s="41">
        <f t="shared" si="43"/>
        <v>0</v>
      </c>
      <c r="P290" s="41">
        <f>IF(G290&lt;&gt;"",R289*H290/12,"")</f>
        <v>0</v>
      </c>
      <c r="Q290" s="41">
        <f>IF(G290&lt;&gt;"",R290-O290,"")</f>
        <v>0</v>
      </c>
      <c r="R290" s="41">
        <f>IF(G290&lt;&gt;"",R289+N290+P290,"")</f>
        <v>0</v>
      </c>
      <c r="T290" s="40">
        <f t="shared" si="44"/>
        <v>53236</v>
      </c>
      <c r="U290" s="53">
        <f>J290</f>
        <v>54800</v>
      </c>
      <c r="V290" s="53">
        <f>M290</f>
        <v>73637.5</v>
      </c>
      <c r="W290" s="53">
        <f>O290</f>
        <v>0</v>
      </c>
      <c r="X290" s="53">
        <f>R290</f>
        <v>0</v>
      </c>
    </row>
    <row r="291" spans="1:24" x14ac:dyDescent="0.35">
      <c r="A291" s="37">
        <f t="shared" si="37"/>
        <v>275</v>
      </c>
      <c r="B291" s="37" t="str">
        <f>IF(F291&lt;=$G$10,VLOOKUP('[1]KALKULATOR 2023 PPK'!A306,[1]Robocze!$B$23:$C$102,2),"")</f>
        <v>23 rok</v>
      </c>
      <c r="C291" s="37">
        <f t="shared" si="38"/>
        <v>2045</v>
      </c>
      <c r="D291" s="38" t="str">
        <f t="shared" si="39"/>
        <v>listopad</v>
      </c>
      <c r="E291" s="39">
        <f t="shared" si="45"/>
        <v>42.916666666666806</v>
      </c>
      <c r="F291" s="43">
        <f t="shared" si="40"/>
        <v>53267</v>
      </c>
      <c r="G291" s="40">
        <f t="shared" si="41"/>
        <v>53296</v>
      </c>
      <c r="H291" s="42">
        <f>IF(F291&lt;=$G$10,$G$3,"")</f>
        <v>0.03</v>
      </c>
      <c r="I291" s="41">
        <f>IF(B291&lt;&gt;"",$G$4,"")</f>
        <v>200</v>
      </c>
      <c r="J291" s="41">
        <f t="shared" si="42"/>
        <v>55000</v>
      </c>
      <c r="K291" s="41">
        <f>IF(B291&lt;&gt;"",J291*H291/12,"")</f>
        <v>137.5</v>
      </c>
      <c r="L291" s="41">
        <f>IF(B291&lt;&gt;"",M291-J291,"")</f>
        <v>18975</v>
      </c>
      <c r="M291" s="41">
        <f>IF(B291&lt;&gt;"",M290+I291+K291,"")</f>
        <v>73975</v>
      </c>
      <c r="N291" s="41">
        <f>IF(G291&lt;&gt;"",IF(E291&gt;=$G$7,$G$5,0),"")</f>
        <v>0</v>
      </c>
      <c r="O291" s="41">
        <f t="shared" si="43"/>
        <v>0</v>
      </c>
      <c r="P291" s="41">
        <f>IF(G291&lt;&gt;"",R290*H291/12,"")</f>
        <v>0</v>
      </c>
      <c r="Q291" s="41">
        <f>IF(G291&lt;&gt;"",R291-O291,"")</f>
        <v>0</v>
      </c>
      <c r="R291" s="41">
        <f>IF(G291&lt;&gt;"",R290+N291+P291,"")</f>
        <v>0</v>
      </c>
      <c r="T291" s="40">
        <f t="shared" si="44"/>
        <v>53267</v>
      </c>
      <c r="U291" s="53">
        <f>J291</f>
        <v>55000</v>
      </c>
      <c r="V291" s="53">
        <f>M291</f>
        <v>73975</v>
      </c>
      <c r="W291" s="53">
        <f>O291</f>
        <v>0</v>
      </c>
      <c r="X291" s="53">
        <f>R291</f>
        <v>0</v>
      </c>
    </row>
    <row r="292" spans="1:24" s="56" customFormat="1" x14ac:dyDescent="0.35">
      <c r="A292" s="37">
        <f t="shared" si="37"/>
        <v>276</v>
      </c>
      <c r="B292" s="44" t="str">
        <f>IF(F292&lt;=$G$10,VLOOKUP('[1]KALKULATOR 2023 PPK'!A307,[1]Robocze!$B$23:$C$102,2),"")</f>
        <v>23 rok</v>
      </c>
      <c r="C292" s="44">
        <f t="shared" si="38"/>
        <v>2045</v>
      </c>
      <c r="D292" s="38" t="str">
        <f t="shared" si="39"/>
        <v>grudzień</v>
      </c>
      <c r="E292" s="45">
        <f t="shared" si="45"/>
        <v>43.000000000000142</v>
      </c>
      <c r="F292" s="46">
        <f t="shared" si="40"/>
        <v>53297</v>
      </c>
      <c r="G292" s="47">
        <f t="shared" si="41"/>
        <v>53327</v>
      </c>
      <c r="H292" s="42">
        <f>IF(F292&lt;=$G$10,$G$3,"")</f>
        <v>0.03</v>
      </c>
      <c r="I292" s="41">
        <f>IF(B292&lt;&gt;"",$G$4,"")</f>
        <v>200</v>
      </c>
      <c r="J292" s="48">
        <f t="shared" si="42"/>
        <v>55200</v>
      </c>
      <c r="K292" s="41">
        <f>IF(B292&lt;&gt;"",J292*H292/12,"")</f>
        <v>138</v>
      </c>
      <c r="L292" s="48">
        <f>IF(B292&lt;&gt;"",M292-J292,"")</f>
        <v>19113</v>
      </c>
      <c r="M292" s="41">
        <f>IF(B292&lt;&gt;"",M291+I292+K292,"")</f>
        <v>74313</v>
      </c>
      <c r="N292" s="41">
        <f>IF(G292&lt;&gt;"",IF(E292&gt;=$G$7,$G$5,0),"")</f>
        <v>0</v>
      </c>
      <c r="O292" s="48">
        <f t="shared" si="43"/>
        <v>0</v>
      </c>
      <c r="P292" s="41">
        <f>IF(G292&lt;&gt;"",R291*H292/12,"")</f>
        <v>0</v>
      </c>
      <c r="Q292" s="48">
        <f>IF(G292&lt;&gt;"",R292-O292,"")</f>
        <v>0</v>
      </c>
      <c r="R292" s="41">
        <f>IF(G292&lt;&gt;"",R291+N292+P292,"")</f>
        <v>0</v>
      </c>
      <c r="T292" s="40">
        <f t="shared" si="44"/>
        <v>53297</v>
      </c>
      <c r="U292" s="53">
        <f>J292</f>
        <v>55200</v>
      </c>
      <c r="V292" s="53">
        <f>M292</f>
        <v>74313</v>
      </c>
      <c r="W292" s="53">
        <f>O292</f>
        <v>0</v>
      </c>
      <c r="X292" s="53">
        <f>R292</f>
        <v>0</v>
      </c>
    </row>
    <row r="293" spans="1:24" x14ac:dyDescent="0.35">
      <c r="A293" s="37">
        <f t="shared" si="37"/>
        <v>277</v>
      </c>
      <c r="B293" s="37" t="str">
        <f>IF(F293&lt;=$G$10,VLOOKUP('[1]KALKULATOR 2023 PPK'!A308,[1]Robocze!$B$23:$C$102,2),"")</f>
        <v>24 rok</v>
      </c>
      <c r="C293" s="37">
        <f t="shared" si="38"/>
        <v>2046</v>
      </c>
      <c r="D293" s="38" t="str">
        <f t="shared" si="39"/>
        <v>styczeń</v>
      </c>
      <c r="E293" s="39">
        <f t="shared" si="45"/>
        <v>43.083333333333478</v>
      </c>
      <c r="F293" s="40">
        <f t="shared" si="40"/>
        <v>53328</v>
      </c>
      <c r="G293" s="40">
        <f t="shared" si="41"/>
        <v>53358</v>
      </c>
      <c r="H293" s="42">
        <f>IF(F293&lt;=$G$10,$G$3,"")</f>
        <v>0.03</v>
      </c>
      <c r="I293" s="41">
        <f>IF(B293&lt;&gt;"",$G$4,"")</f>
        <v>200</v>
      </c>
      <c r="J293" s="41">
        <f t="shared" si="42"/>
        <v>55400</v>
      </c>
      <c r="K293" s="41">
        <f>IF(B293&lt;&gt;"",J293*H293/12,"")</f>
        <v>138.5</v>
      </c>
      <c r="L293" s="41">
        <f>IF(B293&lt;&gt;"",M293-J293,"")</f>
        <v>19251.5</v>
      </c>
      <c r="M293" s="41">
        <f>IF(B293&lt;&gt;"",M292+I293+K293,"")</f>
        <v>74651.5</v>
      </c>
      <c r="N293" s="41">
        <f>IF(G293&lt;&gt;"",IF(E293&gt;=$G$7,$G$5,0),"")</f>
        <v>0</v>
      </c>
      <c r="O293" s="41">
        <f t="shared" si="43"/>
        <v>0</v>
      </c>
      <c r="P293" s="41">
        <f>IF(G293&lt;&gt;"",R292*H293/12,"")</f>
        <v>0</v>
      </c>
      <c r="Q293" s="41">
        <f>IF(G293&lt;&gt;"",R293-O293,"")</f>
        <v>0</v>
      </c>
      <c r="R293" s="41">
        <f>IF(G293&lt;&gt;"",R292+N293+P293,"")</f>
        <v>0</v>
      </c>
      <c r="T293" s="40">
        <f t="shared" si="44"/>
        <v>53328</v>
      </c>
      <c r="U293" s="53">
        <f>J293</f>
        <v>55400</v>
      </c>
      <c r="V293" s="53">
        <f>M293</f>
        <v>74651.5</v>
      </c>
      <c r="W293" s="53">
        <f>O293</f>
        <v>0</v>
      </c>
      <c r="X293" s="53">
        <f>R293</f>
        <v>0</v>
      </c>
    </row>
    <row r="294" spans="1:24" x14ac:dyDescent="0.35">
      <c r="A294" s="37">
        <f t="shared" si="37"/>
        <v>278</v>
      </c>
      <c r="B294" s="37" t="str">
        <f>IF(F294&lt;=$G$10,VLOOKUP('[1]KALKULATOR 2023 PPK'!A309,[1]Robocze!$B$23:$C$102,2),"")</f>
        <v>24 rok</v>
      </c>
      <c r="C294" s="37">
        <f t="shared" si="38"/>
        <v>2046</v>
      </c>
      <c r="D294" s="38" t="str">
        <f t="shared" si="39"/>
        <v>luty</v>
      </c>
      <c r="E294" s="39">
        <f t="shared" si="45"/>
        <v>43.166666666666814</v>
      </c>
      <c r="F294" s="43">
        <f t="shared" si="40"/>
        <v>53359</v>
      </c>
      <c r="G294" s="40">
        <f t="shared" si="41"/>
        <v>53386</v>
      </c>
      <c r="H294" s="42">
        <f>IF(F294&lt;=$G$10,$G$3,"")</f>
        <v>0.03</v>
      </c>
      <c r="I294" s="41">
        <f>IF(B294&lt;&gt;"",$G$4,"")</f>
        <v>200</v>
      </c>
      <c r="J294" s="41">
        <f t="shared" si="42"/>
        <v>55600</v>
      </c>
      <c r="K294" s="41">
        <f>IF(B294&lt;&gt;"",J294*H294/12,"")</f>
        <v>139</v>
      </c>
      <c r="L294" s="41">
        <f>IF(B294&lt;&gt;"",M294-J294,"")</f>
        <v>19390.5</v>
      </c>
      <c r="M294" s="41">
        <f>IF(B294&lt;&gt;"",M293+I294+K294,"")</f>
        <v>74990.5</v>
      </c>
      <c r="N294" s="41">
        <f>IF(G294&lt;&gt;"",IF(E294&gt;=$G$7,$G$5,0),"")</f>
        <v>0</v>
      </c>
      <c r="O294" s="41">
        <f t="shared" si="43"/>
        <v>0</v>
      </c>
      <c r="P294" s="41">
        <f>IF(G294&lt;&gt;"",R293*H294/12,"")</f>
        <v>0</v>
      </c>
      <c r="Q294" s="41">
        <f>IF(G294&lt;&gt;"",R294-O294,"")</f>
        <v>0</v>
      </c>
      <c r="R294" s="41">
        <f>IF(G294&lt;&gt;"",R293+N294+P294,"")</f>
        <v>0</v>
      </c>
      <c r="T294" s="40">
        <f t="shared" si="44"/>
        <v>53359</v>
      </c>
      <c r="U294" s="53">
        <f>J294</f>
        <v>55600</v>
      </c>
      <c r="V294" s="53">
        <f>M294</f>
        <v>74990.5</v>
      </c>
      <c r="W294" s="53">
        <f>O294</f>
        <v>0</v>
      </c>
      <c r="X294" s="53">
        <f>R294</f>
        <v>0</v>
      </c>
    </row>
    <row r="295" spans="1:24" x14ac:dyDescent="0.35">
      <c r="A295" s="37">
        <f t="shared" si="37"/>
        <v>279</v>
      </c>
      <c r="B295" s="37" t="str">
        <f>IF(F295&lt;=$G$10,VLOOKUP('[1]KALKULATOR 2023 PPK'!A310,[1]Robocze!$B$23:$C$102,2),"")</f>
        <v>24 rok</v>
      </c>
      <c r="C295" s="37">
        <f t="shared" si="38"/>
        <v>2046</v>
      </c>
      <c r="D295" s="38" t="str">
        <f t="shared" si="39"/>
        <v>marzec</v>
      </c>
      <c r="E295" s="39">
        <f t="shared" si="45"/>
        <v>43.250000000000149</v>
      </c>
      <c r="F295" s="43">
        <f t="shared" si="40"/>
        <v>53387</v>
      </c>
      <c r="G295" s="40">
        <f t="shared" si="41"/>
        <v>53417</v>
      </c>
      <c r="H295" s="42">
        <f>IF(F295&lt;=$G$10,$G$3,"")</f>
        <v>0.03</v>
      </c>
      <c r="I295" s="41">
        <f>IF(B295&lt;&gt;"",$G$4,"")</f>
        <v>200</v>
      </c>
      <c r="J295" s="41">
        <f t="shared" si="42"/>
        <v>55800</v>
      </c>
      <c r="K295" s="41">
        <f>IF(B295&lt;&gt;"",J295*H295/12,"")</f>
        <v>139.5</v>
      </c>
      <c r="L295" s="41">
        <f>IF(B295&lt;&gt;"",M295-J295,"")</f>
        <v>19530</v>
      </c>
      <c r="M295" s="41">
        <f>IF(B295&lt;&gt;"",M294+I295+K295,"")</f>
        <v>75330</v>
      </c>
      <c r="N295" s="41">
        <f>IF(G295&lt;&gt;"",IF(E295&gt;=$G$7,$G$5,0),"")</f>
        <v>0</v>
      </c>
      <c r="O295" s="41">
        <f t="shared" si="43"/>
        <v>0</v>
      </c>
      <c r="P295" s="41">
        <f>IF(G295&lt;&gt;"",R294*H295/12,"")</f>
        <v>0</v>
      </c>
      <c r="Q295" s="41">
        <f>IF(G295&lt;&gt;"",R295-O295,"")</f>
        <v>0</v>
      </c>
      <c r="R295" s="41">
        <f>IF(G295&lt;&gt;"",R294+N295+P295,"")</f>
        <v>0</v>
      </c>
      <c r="T295" s="40">
        <f t="shared" si="44"/>
        <v>53387</v>
      </c>
      <c r="U295" s="53">
        <f>J295</f>
        <v>55800</v>
      </c>
      <c r="V295" s="53">
        <f>M295</f>
        <v>75330</v>
      </c>
      <c r="W295" s="53">
        <f>O295</f>
        <v>0</v>
      </c>
      <c r="X295" s="53">
        <f>R295</f>
        <v>0</v>
      </c>
    </row>
    <row r="296" spans="1:24" x14ac:dyDescent="0.35">
      <c r="A296" s="37">
        <f t="shared" si="37"/>
        <v>280</v>
      </c>
      <c r="B296" s="37" t="str">
        <f>IF(F296&lt;=$G$10,VLOOKUP('[1]KALKULATOR 2023 PPK'!A311,[1]Robocze!$B$23:$C$102,2),"")</f>
        <v>24 rok</v>
      </c>
      <c r="C296" s="37">
        <f t="shared" si="38"/>
        <v>2046</v>
      </c>
      <c r="D296" s="38" t="str">
        <f t="shared" si="39"/>
        <v>kwiecień</v>
      </c>
      <c r="E296" s="39">
        <f t="shared" si="45"/>
        <v>43.333333333333485</v>
      </c>
      <c r="F296" s="43">
        <f t="shared" si="40"/>
        <v>53418</v>
      </c>
      <c r="G296" s="40">
        <f t="shared" si="41"/>
        <v>53447</v>
      </c>
      <c r="H296" s="42">
        <f>IF(F296&lt;=$G$10,$G$3,"")</f>
        <v>0.03</v>
      </c>
      <c r="I296" s="41">
        <f>IF(B296&lt;&gt;"",$G$4,"")</f>
        <v>200</v>
      </c>
      <c r="J296" s="41">
        <f t="shared" si="42"/>
        <v>56000</v>
      </c>
      <c r="K296" s="41">
        <f>IF(B296&lt;&gt;"",J296*H296/12,"")</f>
        <v>140</v>
      </c>
      <c r="L296" s="41">
        <f>IF(B296&lt;&gt;"",M296-J296,"")</f>
        <v>19670</v>
      </c>
      <c r="M296" s="41">
        <f>IF(B296&lt;&gt;"",M295+I296+K296,"")</f>
        <v>75670</v>
      </c>
      <c r="N296" s="41">
        <f>IF(G296&lt;&gt;"",IF(E296&gt;=$G$7,$G$5,0),"")</f>
        <v>0</v>
      </c>
      <c r="O296" s="41">
        <f t="shared" si="43"/>
        <v>0</v>
      </c>
      <c r="P296" s="41">
        <f>IF(G296&lt;&gt;"",R295*H296/12,"")</f>
        <v>0</v>
      </c>
      <c r="Q296" s="41">
        <f>IF(G296&lt;&gt;"",R296-O296,"")</f>
        <v>0</v>
      </c>
      <c r="R296" s="41">
        <f>IF(G296&lt;&gt;"",R295+N296+P296,"")</f>
        <v>0</v>
      </c>
      <c r="T296" s="40">
        <f t="shared" si="44"/>
        <v>53418</v>
      </c>
      <c r="U296" s="53">
        <f>J296</f>
        <v>56000</v>
      </c>
      <c r="V296" s="53">
        <f>M296</f>
        <v>75670</v>
      </c>
      <c r="W296" s="53">
        <f>O296</f>
        <v>0</v>
      </c>
      <c r="X296" s="53">
        <f>R296</f>
        <v>0</v>
      </c>
    </row>
    <row r="297" spans="1:24" x14ac:dyDescent="0.35">
      <c r="A297" s="37">
        <f t="shared" si="37"/>
        <v>281</v>
      </c>
      <c r="B297" s="37" t="str">
        <f>IF(F297&lt;=$G$10,VLOOKUP('[1]KALKULATOR 2023 PPK'!A312,[1]Robocze!$B$23:$C$102,2),"")</f>
        <v>24 rok</v>
      </c>
      <c r="C297" s="37">
        <f t="shared" si="38"/>
        <v>2046</v>
      </c>
      <c r="D297" s="38" t="str">
        <f t="shared" si="39"/>
        <v>maj</v>
      </c>
      <c r="E297" s="39">
        <f t="shared" si="45"/>
        <v>43.416666666666821</v>
      </c>
      <c r="F297" s="43">
        <f t="shared" si="40"/>
        <v>53448</v>
      </c>
      <c r="G297" s="40">
        <f t="shared" si="41"/>
        <v>53478</v>
      </c>
      <c r="H297" s="42">
        <f>IF(F297&lt;=$G$10,$G$3,"")</f>
        <v>0.03</v>
      </c>
      <c r="I297" s="41">
        <f>IF(B297&lt;&gt;"",$G$4,"")</f>
        <v>200</v>
      </c>
      <c r="J297" s="41">
        <f t="shared" si="42"/>
        <v>56200</v>
      </c>
      <c r="K297" s="41">
        <f>IF(B297&lt;&gt;"",J297*H297/12,"")</f>
        <v>140.5</v>
      </c>
      <c r="L297" s="41">
        <f>IF(B297&lt;&gt;"",M297-J297,"")</f>
        <v>19810.5</v>
      </c>
      <c r="M297" s="41">
        <f>IF(B297&lt;&gt;"",M296+I297+K297,"")</f>
        <v>76010.5</v>
      </c>
      <c r="N297" s="41">
        <f>IF(G297&lt;&gt;"",IF(E297&gt;=$G$7,$G$5,0),"")</f>
        <v>0</v>
      </c>
      <c r="O297" s="41">
        <f t="shared" si="43"/>
        <v>0</v>
      </c>
      <c r="P297" s="41">
        <f>IF(G297&lt;&gt;"",R296*H297/12,"")</f>
        <v>0</v>
      </c>
      <c r="Q297" s="41">
        <f>IF(G297&lt;&gt;"",R297-O297,"")</f>
        <v>0</v>
      </c>
      <c r="R297" s="41">
        <f>IF(G297&lt;&gt;"",R296+N297+P297,"")</f>
        <v>0</v>
      </c>
      <c r="T297" s="40">
        <f t="shared" si="44"/>
        <v>53448</v>
      </c>
      <c r="U297" s="53">
        <f>J297</f>
        <v>56200</v>
      </c>
      <c r="V297" s="53">
        <f>M297</f>
        <v>76010.5</v>
      </c>
      <c r="W297" s="53">
        <f>O297</f>
        <v>0</v>
      </c>
      <c r="X297" s="53">
        <f>R297</f>
        <v>0</v>
      </c>
    </row>
    <row r="298" spans="1:24" x14ac:dyDescent="0.35">
      <c r="A298" s="37">
        <f t="shared" si="37"/>
        <v>282</v>
      </c>
      <c r="B298" s="37" t="str">
        <f>IF(F298&lt;=$G$10,VLOOKUP('[1]KALKULATOR 2023 PPK'!A313,[1]Robocze!$B$23:$C$102,2),"")</f>
        <v>24 rok</v>
      </c>
      <c r="C298" s="37">
        <f t="shared" si="38"/>
        <v>2046</v>
      </c>
      <c r="D298" s="38" t="str">
        <f t="shared" si="39"/>
        <v>czerwiec</v>
      </c>
      <c r="E298" s="39">
        <f t="shared" si="45"/>
        <v>43.500000000000156</v>
      </c>
      <c r="F298" s="43">
        <f t="shared" si="40"/>
        <v>53479</v>
      </c>
      <c r="G298" s="40">
        <f t="shared" si="41"/>
        <v>53508</v>
      </c>
      <c r="H298" s="42">
        <f>IF(F298&lt;=$G$10,$G$3,"")</f>
        <v>0.03</v>
      </c>
      <c r="I298" s="41">
        <f>IF(B298&lt;&gt;"",$G$4,"")</f>
        <v>200</v>
      </c>
      <c r="J298" s="41">
        <f t="shared" si="42"/>
        <v>56400</v>
      </c>
      <c r="K298" s="41">
        <f>IF(B298&lt;&gt;"",J298*H298/12,"")</f>
        <v>141</v>
      </c>
      <c r="L298" s="41">
        <f>IF(B298&lt;&gt;"",M298-J298,"")</f>
        <v>19951.5</v>
      </c>
      <c r="M298" s="41">
        <f>IF(B298&lt;&gt;"",M297+I298+K298,"")</f>
        <v>76351.5</v>
      </c>
      <c r="N298" s="41">
        <f>IF(G298&lt;&gt;"",IF(E298&gt;=$G$7,$G$5,0),"")</f>
        <v>0</v>
      </c>
      <c r="O298" s="41">
        <f t="shared" si="43"/>
        <v>0</v>
      </c>
      <c r="P298" s="41">
        <f>IF(G298&lt;&gt;"",R297*H298/12,"")</f>
        <v>0</v>
      </c>
      <c r="Q298" s="41">
        <f>IF(G298&lt;&gt;"",R298-O298,"")</f>
        <v>0</v>
      </c>
      <c r="R298" s="41">
        <f>IF(G298&lt;&gt;"",R297+N298+P298,"")</f>
        <v>0</v>
      </c>
      <c r="T298" s="40">
        <f t="shared" si="44"/>
        <v>53479</v>
      </c>
      <c r="U298" s="53">
        <f>J298</f>
        <v>56400</v>
      </c>
      <c r="V298" s="53">
        <f>M298</f>
        <v>76351.5</v>
      </c>
      <c r="W298" s="53">
        <f>O298</f>
        <v>0</v>
      </c>
      <c r="X298" s="53">
        <f>R298</f>
        <v>0</v>
      </c>
    </row>
    <row r="299" spans="1:24" x14ac:dyDescent="0.35">
      <c r="A299" s="37">
        <f t="shared" si="37"/>
        <v>283</v>
      </c>
      <c r="B299" s="37" t="str">
        <f>IF(F299&lt;=$G$10,VLOOKUP('[1]KALKULATOR 2023 PPK'!A314,[1]Robocze!$B$23:$C$102,2),"")</f>
        <v>24 rok</v>
      </c>
      <c r="C299" s="37">
        <f t="shared" si="38"/>
        <v>2046</v>
      </c>
      <c r="D299" s="38" t="str">
        <f t="shared" si="39"/>
        <v>lipiec</v>
      </c>
      <c r="E299" s="39">
        <f t="shared" si="45"/>
        <v>43.583333333333492</v>
      </c>
      <c r="F299" s="43">
        <f t="shared" si="40"/>
        <v>53509</v>
      </c>
      <c r="G299" s="40">
        <f t="shared" si="41"/>
        <v>53539</v>
      </c>
      <c r="H299" s="42">
        <f>IF(F299&lt;=$G$10,$G$3,"")</f>
        <v>0.03</v>
      </c>
      <c r="I299" s="41">
        <f>IF(B299&lt;&gt;"",$G$4,"")</f>
        <v>200</v>
      </c>
      <c r="J299" s="41">
        <f t="shared" si="42"/>
        <v>56600</v>
      </c>
      <c r="K299" s="41">
        <f>IF(B299&lt;&gt;"",J299*H299/12,"")</f>
        <v>141.5</v>
      </c>
      <c r="L299" s="41">
        <f>IF(B299&lt;&gt;"",M299-J299,"")</f>
        <v>20093</v>
      </c>
      <c r="M299" s="41">
        <f>IF(B299&lt;&gt;"",M298+I299+K299,"")</f>
        <v>76693</v>
      </c>
      <c r="N299" s="41">
        <f>IF(G299&lt;&gt;"",IF(E299&gt;=$G$7,$G$5,0),"")</f>
        <v>0</v>
      </c>
      <c r="O299" s="41">
        <f t="shared" si="43"/>
        <v>0</v>
      </c>
      <c r="P299" s="41">
        <f>IF(G299&lt;&gt;"",R298*H299/12,"")</f>
        <v>0</v>
      </c>
      <c r="Q299" s="41">
        <f>IF(G299&lt;&gt;"",R299-O299,"")</f>
        <v>0</v>
      </c>
      <c r="R299" s="41">
        <f>IF(G299&lt;&gt;"",R298+N299+P299,"")</f>
        <v>0</v>
      </c>
      <c r="T299" s="40">
        <f t="shared" si="44"/>
        <v>53509</v>
      </c>
      <c r="U299" s="53">
        <f>J299</f>
        <v>56600</v>
      </c>
      <c r="V299" s="53">
        <f>M299</f>
        <v>76693</v>
      </c>
      <c r="W299" s="53">
        <f>O299</f>
        <v>0</v>
      </c>
      <c r="X299" s="53">
        <f>R299</f>
        <v>0</v>
      </c>
    </row>
    <row r="300" spans="1:24" x14ac:dyDescent="0.35">
      <c r="A300" s="37">
        <f t="shared" si="37"/>
        <v>284</v>
      </c>
      <c r="B300" s="37" t="str">
        <f>IF(F300&lt;=$G$10,VLOOKUP('[1]KALKULATOR 2023 PPK'!A315,[1]Robocze!$B$23:$C$102,2),"")</f>
        <v>24 rok</v>
      </c>
      <c r="C300" s="37">
        <f t="shared" si="38"/>
        <v>2046</v>
      </c>
      <c r="D300" s="38" t="str">
        <f t="shared" si="39"/>
        <v>sierpień</v>
      </c>
      <c r="E300" s="39">
        <f t="shared" si="45"/>
        <v>43.666666666666828</v>
      </c>
      <c r="F300" s="43">
        <f t="shared" si="40"/>
        <v>53540</v>
      </c>
      <c r="G300" s="40">
        <f t="shared" si="41"/>
        <v>53570</v>
      </c>
      <c r="H300" s="42">
        <f>IF(F300&lt;=$G$10,$G$3,"")</f>
        <v>0.03</v>
      </c>
      <c r="I300" s="41">
        <f>IF(B300&lt;&gt;"",$G$4,"")</f>
        <v>200</v>
      </c>
      <c r="J300" s="41">
        <f t="shared" si="42"/>
        <v>56800</v>
      </c>
      <c r="K300" s="41">
        <f>IF(B300&lt;&gt;"",J300*H300/12,"")</f>
        <v>142</v>
      </c>
      <c r="L300" s="41">
        <f>IF(B300&lt;&gt;"",M300-J300,"")</f>
        <v>20235</v>
      </c>
      <c r="M300" s="41">
        <f>IF(B300&lt;&gt;"",M299+I300+K300,"")</f>
        <v>77035</v>
      </c>
      <c r="N300" s="41">
        <f>IF(G300&lt;&gt;"",IF(E300&gt;=$G$7,$G$5,0),"")</f>
        <v>0</v>
      </c>
      <c r="O300" s="41">
        <f t="shared" si="43"/>
        <v>0</v>
      </c>
      <c r="P300" s="41">
        <f>IF(G300&lt;&gt;"",R299*H300/12,"")</f>
        <v>0</v>
      </c>
      <c r="Q300" s="41">
        <f>IF(G300&lt;&gt;"",R300-O300,"")</f>
        <v>0</v>
      </c>
      <c r="R300" s="41">
        <f>IF(G300&lt;&gt;"",R299+N300+P300,"")</f>
        <v>0</v>
      </c>
      <c r="T300" s="40">
        <f t="shared" si="44"/>
        <v>53540</v>
      </c>
      <c r="U300" s="53">
        <f>J300</f>
        <v>56800</v>
      </c>
      <c r="V300" s="53">
        <f>M300</f>
        <v>77035</v>
      </c>
      <c r="W300" s="53">
        <f>O300</f>
        <v>0</v>
      </c>
      <c r="X300" s="53">
        <f>R300</f>
        <v>0</v>
      </c>
    </row>
    <row r="301" spans="1:24" x14ac:dyDescent="0.35">
      <c r="A301" s="37">
        <f t="shared" si="37"/>
        <v>285</v>
      </c>
      <c r="B301" s="37" t="str">
        <f>IF(F301&lt;=$G$10,VLOOKUP('[1]KALKULATOR 2023 PPK'!A316,[1]Robocze!$B$23:$C$102,2),"")</f>
        <v>24 rok</v>
      </c>
      <c r="C301" s="37">
        <f t="shared" si="38"/>
        <v>2046</v>
      </c>
      <c r="D301" s="38" t="str">
        <f t="shared" si="39"/>
        <v>wrzesień</v>
      </c>
      <c r="E301" s="39">
        <f t="shared" si="45"/>
        <v>43.750000000000163</v>
      </c>
      <c r="F301" s="43">
        <f t="shared" si="40"/>
        <v>53571</v>
      </c>
      <c r="G301" s="40">
        <f t="shared" si="41"/>
        <v>53600</v>
      </c>
      <c r="H301" s="42">
        <f>IF(F301&lt;=$G$10,$G$3,"")</f>
        <v>0.03</v>
      </c>
      <c r="I301" s="41">
        <f>IF(B301&lt;&gt;"",$G$4,"")</f>
        <v>200</v>
      </c>
      <c r="J301" s="41">
        <f t="shared" si="42"/>
        <v>57000</v>
      </c>
      <c r="K301" s="41">
        <f>IF(B301&lt;&gt;"",J301*H301/12,"")</f>
        <v>142.5</v>
      </c>
      <c r="L301" s="41">
        <f>IF(B301&lt;&gt;"",M301-J301,"")</f>
        <v>20377.5</v>
      </c>
      <c r="M301" s="41">
        <f>IF(B301&lt;&gt;"",M300+I301+K301,"")</f>
        <v>77377.5</v>
      </c>
      <c r="N301" s="41">
        <f>IF(G301&lt;&gt;"",IF(E301&gt;=$G$7,$G$5,0),"")</f>
        <v>0</v>
      </c>
      <c r="O301" s="41">
        <f t="shared" si="43"/>
        <v>0</v>
      </c>
      <c r="P301" s="41">
        <f>IF(G301&lt;&gt;"",R300*H301/12,"")</f>
        <v>0</v>
      </c>
      <c r="Q301" s="41">
        <f>IF(G301&lt;&gt;"",R301-O301,"")</f>
        <v>0</v>
      </c>
      <c r="R301" s="41">
        <f>IF(G301&lt;&gt;"",R300+N301+P301,"")</f>
        <v>0</v>
      </c>
      <c r="T301" s="40">
        <f t="shared" si="44"/>
        <v>53571</v>
      </c>
      <c r="U301" s="53">
        <f>J301</f>
        <v>57000</v>
      </c>
      <c r="V301" s="53">
        <f>M301</f>
        <v>77377.5</v>
      </c>
      <c r="W301" s="53">
        <f>O301</f>
        <v>0</v>
      </c>
      <c r="X301" s="53">
        <f>R301</f>
        <v>0</v>
      </c>
    </row>
    <row r="302" spans="1:24" x14ac:dyDescent="0.35">
      <c r="A302" s="37">
        <f t="shared" si="37"/>
        <v>286</v>
      </c>
      <c r="B302" s="37" t="str">
        <f>IF(F302&lt;=$G$10,VLOOKUP('[1]KALKULATOR 2023 PPK'!A317,[1]Robocze!$B$23:$C$102,2),"")</f>
        <v>24 rok</v>
      </c>
      <c r="C302" s="37">
        <f t="shared" si="38"/>
        <v>2046</v>
      </c>
      <c r="D302" s="38" t="str">
        <f t="shared" si="39"/>
        <v>październik</v>
      </c>
      <c r="E302" s="39">
        <f t="shared" si="45"/>
        <v>43.833333333333499</v>
      </c>
      <c r="F302" s="43">
        <f t="shared" si="40"/>
        <v>53601</v>
      </c>
      <c r="G302" s="40">
        <f t="shared" si="41"/>
        <v>53631</v>
      </c>
      <c r="H302" s="42">
        <f>IF(F302&lt;=$G$10,$G$3,"")</f>
        <v>0.03</v>
      </c>
      <c r="I302" s="41">
        <f>IF(B302&lt;&gt;"",$G$4,"")</f>
        <v>200</v>
      </c>
      <c r="J302" s="41">
        <f t="shared" si="42"/>
        <v>57200</v>
      </c>
      <c r="K302" s="41">
        <f>IF(B302&lt;&gt;"",J302*H302/12,"")</f>
        <v>143</v>
      </c>
      <c r="L302" s="41">
        <f>IF(B302&lt;&gt;"",M302-J302,"")</f>
        <v>20520.5</v>
      </c>
      <c r="M302" s="41">
        <f>IF(B302&lt;&gt;"",M301+I302+K302,"")</f>
        <v>77720.5</v>
      </c>
      <c r="N302" s="41">
        <f>IF(G302&lt;&gt;"",IF(E302&gt;=$G$7,$G$5,0),"")</f>
        <v>0</v>
      </c>
      <c r="O302" s="41">
        <f t="shared" si="43"/>
        <v>0</v>
      </c>
      <c r="P302" s="41">
        <f>IF(G302&lt;&gt;"",R301*H302/12,"")</f>
        <v>0</v>
      </c>
      <c r="Q302" s="41">
        <f>IF(G302&lt;&gt;"",R302-O302,"")</f>
        <v>0</v>
      </c>
      <c r="R302" s="41">
        <f>IF(G302&lt;&gt;"",R301+N302+P302,"")</f>
        <v>0</v>
      </c>
      <c r="T302" s="40">
        <f t="shared" si="44"/>
        <v>53601</v>
      </c>
      <c r="U302" s="53">
        <f>J302</f>
        <v>57200</v>
      </c>
      <c r="V302" s="53">
        <f>M302</f>
        <v>77720.5</v>
      </c>
      <c r="W302" s="53">
        <f>O302</f>
        <v>0</v>
      </c>
      <c r="X302" s="53">
        <f>R302</f>
        <v>0</v>
      </c>
    </row>
    <row r="303" spans="1:24" x14ac:dyDescent="0.35">
      <c r="A303" s="37">
        <f t="shared" si="37"/>
        <v>287</v>
      </c>
      <c r="B303" s="37" t="str">
        <f>IF(F303&lt;=$G$10,VLOOKUP('[1]KALKULATOR 2023 PPK'!A318,[1]Robocze!$B$23:$C$102,2),"")</f>
        <v>24 rok</v>
      </c>
      <c r="C303" s="37">
        <f t="shared" si="38"/>
        <v>2046</v>
      </c>
      <c r="D303" s="38" t="str">
        <f t="shared" si="39"/>
        <v>listopad</v>
      </c>
      <c r="E303" s="39">
        <f t="shared" si="45"/>
        <v>43.916666666666835</v>
      </c>
      <c r="F303" s="43">
        <f t="shared" si="40"/>
        <v>53632</v>
      </c>
      <c r="G303" s="40">
        <f t="shared" si="41"/>
        <v>53661</v>
      </c>
      <c r="H303" s="42">
        <f>IF(F303&lt;=$G$10,$G$3,"")</f>
        <v>0.03</v>
      </c>
      <c r="I303" s="41">
        <f>IF(B303&lt;&gt;"",$G$4,"")</f>
        <v>200</v>
      </c>
      <c r="J303" s="41">
        <f t="shared" si="42"/>
        <v>57400</v>
      </c>
      <c r="K303" s="41">
        <f>IF(B303&lt;&gt;"",J303*H303/12,"")</f>
        <v>143.5</v>
      </c>
      <c r="L303" s="41">
        <f>IF(B303&lt;&gt;"",M303-J303,"")</f>
        <v>20664</v>
      </c>
      <c r="M303" s="41">
        <f>IF(B303&lt;&gt;"",M302+I303+K303,"")</f>
        <v>78064</v>
      </c>
      <c r="N303" s="41">
        <f>IF(G303&lt;&gt;"",IF(E303&gt;=$G$7,$G$5,0),"")</f>
        <v>0</v>
      </c>
      <c r="O303" s="41">
        <f t="shared" si="43"/>
        <v>0</v>
      </c>
      <c r="P303" s="41">
        <f>IF(G303&lt;&gt;"",R302*H303/12,"")</f>
        <v>0</v>
      </c>
      <c r="Q303" s="41">
        <f>IF(G303&lt;&gt;"",R303-O303,"")</f>
        <v>0</v>
      </c>
      <c r="R303" s="41">
        <f>IF(G303&lt;&gt;"",R302+N303+P303,"")</f>
        <v>0</v>
      </c>
      <c r="T303" s="40">
        <f t="shared" si="44"/>
        <v>53632</v>
      </c>
      <c r="U303" s="53">
        <f>J303</f>
        <v>57400</v>
      </c>
      <c r="V303" s="53">
        <f>M303</f>
        <v>78064</v>
      </c>
      <c r="W303" s="53">
        <f>O303</f>
        <v>0</v>
      </c>
      <c r="X303" s="53">
        <f>R303</f>
        <v>0</v>
      </c>
    </row>
    <row r="304" spans="1:24" s="56" customFormat="1" x14ac:dyDescent="0.35">
      <c r="A304" s="37">
        <f t="shared" si="37"/>
        <v>288</v>
      </c>
      <c r="B304" s="44" t="str">
        <f>IF(F304&lt;=$G$10,VLOOKUP('[1]KALKULATOR 2023 PPK'!A319,[1]Robocze!$B$23:$C$102,2),"")</f>
        <v>24 rok</v>
      </c>
      <c r="C304" s="44">
        <f t="shared" si="38"/>
        <v>2046</v>
      </c>
      <c r="D304" s="38" t="str">
        <f t="shared" si="39"/>
        <v>grudzień</v>
      </c>
      <c r="E304" s="45">
        <f t="shared" si="45"/>
        <v>44.000000000000171</v>
      </c>
      <c r="F304" s="46">
        <f t="shared" si="40"/>
        <v>53662</v>
      </c>
      <c r="G304" s="47">
        <f t="shared" si="41"/>
        <v>53692</v>
      </c>
      <c r="H304" s="42">
        <f>IF(F304&lt;=$G$10,$G$3,"")</f>
        <v>0.03</v>
      </c>
      <c r="I304" s="41">
        <f>IF(B304&lt;&gt;"",$G$4,"")</f>
        <v>200</v>
      </c>
      <c r="J304" s="48">
        <f t="shared" si="42"/>
        <v>57600</v>
      </c>
      <c r="K304" s="41">
        <f>IF(B304&lt;&gt;"",J304*H304/12,"")</f>
        <v>144</v>
      </c>
      <c r="L304" s="48">
        <f>IF(B304&lt;&gt;"",M304-J304,"")</f>
        <v>20808</v>
      </c>
      <c r="M304" s="41">
        <f>IF(B304&lt;&gt;"",M303+I304+K304,"")</f>
        <v>78408</v>
      </c>
      <c r="N304" s="41">
        <f>IF(G304&lt;&gt;"",IF(E304&gt;=$G$7,$G$5,0),"")</f>
        <v>0</v>
      </c>
      <c r="O304" s="48">
        <f t="shared" si="43"/>
        <v>0</v>
      </c>
      <c r="P304" s="41">
        <f>IF(G304&lt;&gt;"",R303*H304/12,"")</f>
        <v>0</v>
      </c>
      <c r="Q304" s="48">
        <f>IF(G304&lt;&gt;"",R304-O304,"")</f>
        <v>0</v>
      </c>
      <c r="R304" s="41">
        <f>IF(G304&lt;&gt;"",R303+N304+P304,"")</f>
        <v>0</v>
      </c>
      <c r="T304" s="40">
        <f t="shared" si="44"/>
        <v>53662</v>
      </c>
      <c r="U304" s="53">
        <f>J304</f>
        <v>57600</v>
      </c>
      <c r="V304" s="53">
        <f>M304</f>
        <v>78408</v>
      </c>
      <c r="W304" s="53">
        <f>O304</f>
        <v>0</v>
      </c>
      <c r="X304" s="53">
        <f>R304</f>
        <v>0</v>
      </c>
    </row>
    <row r="305" spans="1:24" x14ac:dyDescent="0.35">
      <c r="A305" s="37">
        <f t="shared" si="37"/>
        <v>289</v>
      </c>
      <c r="B305" s="37" t="str">
        <f>IF(F305&lt;=$G$10,VLOOKUP('[1]KALKULATOR 2023 PPK'!A320,[1]Robocze!$B$23:$C$102,2),"")</f>
        <v>25 rok</v>
      </c>
      <c r="C305" s="37">
        <f t="shared" si="38"/>
        <v>2047</v>
      </c>
      <c r="D305" s="38" t="str">
        <f t="shared" si="39"/>
        <v>styczeń</v>
      </c>
      <c r="E305" s="39">
        <f t="shared" si="45"/>
        <v>44.083333333333506</v>
      </c>
      <c r="F305" s="40">
        <f t="shared" si="40"/>
        <v>53693</v>
      </c>
      <c r="G305" s="40">
        <f t="shared" si="41"/>
        <v>53723</v>
      </c>
      <c r="H305" s="42">
        <f>IF(F305&lt;=$G$10,$G$3,"")</f>
        <v>0.03</v>
      </c>
      <c r="I305" s="41">
        <f>IF(B305&lt;&gt;"",$G$4,"")</f>
        <v>200</v>
      </c>
      <c r="J305" s="41">
        <f t="shared" si="42"/>
        <v>57800</v>
      </c>
      <c r="K305" s="41">
        <f>IF(B305&lt;&gt;"",J305*H305/12,"")</f>
        <v>144.5</v>
      </c>
      <c r="L305" s="41">
        <f>IF(B305&lt;&gt;"",M305-J305,"")</f>
        <v>20952.5</v>
      </c>
      <c r="M305" s="41">
        <f>IF(B305&lt;&gt;"",M304+I305+K305,"")</f>
        <v>78752.5</v>
      </c>
      <c r="N305" s="41">
        <f>IF(G305&lt;&gt;"",IF(E305&gt;=$G$7,$G$5,0),"")</f>
        <v>0</v>
      </c>
      <c r="O305" s="41">
        <f t="shared" si="43"/>
        <v>0</v>
      </c>
      <c r="P305" s="41">
        <f>IF(G305&lt;&gt;"",R304*H305/12,"")</f>
        <v>0</v>
      </c>
      <c r="Q305" s="41">
        <f>IF(G305&lt;&gt;"",R305-O305,"")</f>
        <v>0</v>
      </c>
      <c r="R305" s="41">
        <f>IF(G305&lt;&gt;"",R304+N305+P305,"")</f>
        <v>0</v>
      </c>
      <c r="T305" s="40">
        <f t="shared" si="44"/>
        <v>53693</v>
      </c>
      <c r="U305" s="53">
        <f>J305</f>
        <v>57800</v>
      </c>
      <c r="V305" s="53">
        <f>M305</f>
        <v>78752.5</v>
      </c>
      <c r="W305" s="53">
        <f>O305</f>
        <v>0</v>
      </c>
      <c r="X305" s="53">
        <f>R305</f>
        <v>0</v>
      </c>
    </row>
    <row r="306" spans="1:24" x14ac:dyDescent="0.35">
      <c r="A306" s="37">
        <f t="shared" si="37"/>
        <v>290</v>
      </c>
      <c r="B306" s="37" t="str">
        <f>IF(F306&lt;=$G$10,VLOOKUP('[1]KALKULATOR 2023 PPK'!A321,[1]Robocze!$B$23:$C$102,2),"")</f>
        <v>25 rok</v>
      </c>
      <c r="C306" s="37">
        <f t="shared" si="38"/>
        <v>2047</v>
      </c>
      <c r="D306" s="38" t="str">
        <f t="shared" si="39"/>
        <v>luty</v>
      </c>
      <c r="E306" s="39">
        <f t="shared" si="45"/>
        <v>44.166666666666842</v>
      </c>
      <c r="F306" s="43">
        <f t="shared" si="40"/>
        <v>53724</v>
      </c>
      <c r="G306" s="40">
        <f t="shared" si="41"/>
        <v>53751</v>
      </c>
      <c r="H306" s="42">
        <f>IF(F306&lt;=$G$10,$G$3,"")</f>
        <v>0.03</v>
      </c>
      <c r="I306" s="41">
        <f>IF(B306&lt;&gt;"",$G$4,"")</f>
        <v>200</v>
      </c>
      <c r="J306" s="41">
        <f t="shared" si="42"/>
        <v>58000</v>
      </c>
      <c r="K306" s="41">
        <f>IF(B306&lt;&gt;"",J306*H306/12,"")</f>
        <v>145</v>
      </c>
      <c r="L306" s="41">
        <f>IF(B306&lt;&gt;"",M306-J306,"")</f>
        <v>21097.5</v>
      </c>
      <c r="M306" s="41">
        <f>IF(B306&lt;&gt;"",M305+I306+K306,"")</f>
        <v>79097.5</v>
      </c>
      <c r="N306" s="41">
        <f>IF(G306&lt;&gt;"",IF(E306&gt;=$G$7,$G$5,0),"")</f>
        <v>0</v>
      </c>
      <c r="O306" s="41">
        <f t="shared" si="43"/>
        <v>0</v>
      </c>
      <c r="P306" s="41">
        <f>IF(G306&lt;&gt;"",R305*H306/12,"")</f>
        <v>0</v>
      </c>
      <c r="Q306" s="41">
        <f>IF(G306&lt;&gt;"",R306-O306,"")</f>
        <v>0</v>
      </c>
      <c r="R306" s="41">
        <f>IF(G306&lt;&gt;"",R305+N306+P306,"")</f>
        <v>0</v>
      </c>
      <c r="T306" s="40">
        <f t="shared" si="44"/>
        <v>53724</v>
      </c>
      <c r="U306" s="53">
        <f>J306</f>
        <v>58000</v>
      </c>
      <c r="V306" s="53">
        <f>M306</f>
        <v>79097.5</v>
      </c>
      <c r="W306" s="53">
        <f>O306</f>
        <v>0</v>
      </c>
      <c r="X306" s="53">
        <f>R306</f>
        <v>0</v>
      </c>
    </row>
    <row r="307" spans="1:24" x14ac:dyDescent="0.35">
      <c r="A307" s="37">
        <f t="shared" si="37"/>
        <v>291</v>
      </c>
      <c r="B307" s="37" t="str">
        <f>IF(F307&lt;=$G$10,VLOOKUP('[1]KALKULATOR 2023 PPK'!A322,[1]Robocze!$B$23:$C$102,2),"")</f>
        <v>25 rok</v>
      </c>
      <c r="C307" s="37">
        <f t="shared" si="38"/>
        <v>2047</v>
      </c>
      <c r="D307" s="38" t="str">
        <f t="shared" si="39"/>
        <v>marzec</v>
      </c>
      <c r="E307" s="39">
        <f t="shared" si="45"/>
        <v>44.250000000000178</v>
      </c>
      <c r="F307" s="43">
        <f t="shared" si="40"/>
        <v>53752</v>
      </c>
      <c r="G307" s="40">
        <f t="shared" si="41"/>
        <v>53782</v>
      </c>
      <c r="H307" s="42">
        <f>IF(F307&lt;=$G$10,$G$3,"")</f>
        <v>0.03</v>
      </c>
      <c r="I307" s="41">
        <f>IF(B307&lt;&gt;"",$G$4,"")</f>
        <v>200</v>
      </c>
      <c r="J307" s="41">
        <f t="shared" si="42"/>
        <v>58200</v>
      </c>
      <c r="K307" s="41">
        <f>IF(B307&lt;&gt;"",J307*H307/12,"")</f>
        <v>145.5</v>
      </c>
      <c r="L307" s="41">
        <f>IF(B307&lt;&gt;"",M307-J307,"")</f>
        <v>21243</v>
      </c>
      <c r="M307" s="41">
        <f>IF(B307&lt;&gt;"",M306+I307+K307,"")</f>
        <v>79443</v>
      </c>
      <c r="N307" s="41">
        <f>IF(G307&lt;&gt;"",IF(E307&gt;=$G$7,$G$5,0),"")</f>
        <v>0</v>
      </c>
      <c r="O307" s="41">
        <f t="shared" si="43"/>
        <v>0</v>
      </c>
      <c r="P307" s="41">
        <f>IF(G307&lt;&gt;"",R306*H307/12,"")</f>
        <v>0</v>
      </c>
      <c r="Q307" s="41">
        <f>IF(G307&lt;&gt;"",R307-O307,"")</f>
        <v>0</v>
      </c>
      <c r="R307" s="41">
        <f>IF(G307&lt;&gt;"",R306+N307+P307,"")</f>
        <v>0</v>
      </c>
      <c r="T307" s="40">
        <f t="shared" si="44"/>
        <v>53752</v>
      </c>
      <c r="U307" s="53">
        <f>J307</f>
        <v>58200</v>
      </c>
      <c r="V307" s="53">
        <f>M307</f>
        <v>79443</v>
      </c>
      <c r="W307" s="53">
        <f>O307</f>
        <v>0</v>
      </c>
      <c r="X307" s="53">
        <f>R307</f>
        <v>0</v>
      </c>
    </row>
    <row r="308" spans="1:24" x14ac:dyDescent="0.35">
      <c r="A308" s="37">
        <f t="shared" si="37"/>
        <v>292</v>
      </c>
      <c r="B308" s="37" t="str">
        <f>IF(F308&lt;=$G$10,VLOOKUP('[1]KALKULATOR 2023 PPK'!A323,[1]Robocze!$B$23:$C$102,2),"")</f>
        <v>25 rok</v>
      </c>
      <c r="C308" s="37">
        <f t="shared" si="38"/>
        <v>2047</v>
      </c>
      <c r="D308" s="38" t="str">
        <f t="shared" si="39"/>
        <v>kwiecień</v>
      </c>
      <c r="E308" s="39">
        <f t="shared" si="45"/>
        <v>44.333333333333513</v>
      </c>
      <c r="F308" s="43">
        <f t="shared" si="40"/>
        <v>53783</v>
      </c>
      <c r="G308" s="40">
        <f t="shared" si="41"/>
        <v>53812</v>
      </c>
      <c r="H308" s="42">
        <f>IF(F308&lt;=$G$10,$G$3,"")</f>
        <v>0.03</v>
      </c>
      <c r="I308" s="41">
        <f>IF(B308&lt;&gt;"",$G$4,"")</f>
        <v>200</v>
      </c>
      <c r="J308" s="41">
        <f t="shared" si="42"/>
        <v>58400</v>
      </c>
      <c r="K308" s="41">
        <f>IF(B308&lt;&gt;"",J308*H308/12,"")</f>
        <v>146</v>
      </c>
      <c r="L308" s="41">
        <f>IF(B308&lt;&gt;"",M308-J308,"")</f>
        <v>21389</v>
      </c>
      <c r="M308" s="41">
        <f>IF(B308&lt;&gt;"",M307+I308+K308,"")</f>
        <v>79789</v>
      </c>
      <c r="N308" s="41">
        <f>IF(G308&lt;&gt;"",IF(E308&gt;=$G$7,$G$5,0),"")</f>
        <v>0</v>
      </c>
      <c r="O308" s="41">
        <f t="shared" si="43"/>
        <v>0</v>
      </c>
      <c r="P308" s="41">
        <f>IF(G308&lt;&gt;"",R307*H308/12,"")</f>
        <v>0</v>
      </c>
      <c r="Q308" s="41">
        <f>IF(G308&lt;&gt;"",R308-O308,"")</f>
        <v>0</v>
      </c>
      <c r="R308" s="41">
        <f>IF(G308&lt;&gt;"",R307+N308+P308,"")</f>
        <v>0</v>
      </c>
      <c r="T308" s="40">
        <f t="shared" si="44"/>
        <v>53783</v>
      </c>
      <c r="U308" s="53">
        <f>J308</f>
        <v>58400</v>
      </c>
      <c r="V308" s="53">
        <f>M308</f>
        <v>79789</v>
      </c>
      <c r="W308" s="53">
        <f>O308</f>
        <v>0</v>
      </c>
      <c r="X308" s="53">
        <f>R308</f>
        <v>0</v>
      </c>
    </row>
    <row r="309" spans="1:24" x14ac:dyDescent="0.35">
      <c r="A309" s="37">
        <f t="shared" si="37"/>
        <v>293</v>
      </c>
      <c r="B309" s="37" t="str">
        <f>IF(F309&lt;=$G$10,VLOOKUP('[1]KALKULATOR 2023 PPK'!A324,[1]Robocze!$B$23:$C$102,2),"")</f>
        <v>25 rok</v>
      </c>
      <c r="C309" s="37">
        <f t="shared" si="38"/>
        <v>2047</v>
      </c>
      <c r="D309" s="38" t="str">
        <f t="shared" si="39"/>
        <v>maj</v>
      </c>
      <c r="E309" s="39">
        <f t="shared" si="45"/>
        <v>44.416666666666849</v>
      </c>
      <c r="F309" s="43">
        <f t="shared" si="40"/>
        <v>53813</v>
      </c>
      <c r="G309" s="40">
        <f t="shared" si="41"/>
        <v>53843</v>
      </c>
      <c r="H309" s="42">
        <f>IF(F309&lt;=$G$10,$G$3,"")</f>
        <v>0.03</v>
      </c>
      <c r="I309" s="41">
        <f>IF(B309&lt;&gt;"",$G$4,"")</f>
        <v>200</v>
      </c>
      <c r="J309" s="41">
        <f t="shared" si="42"/>
        <v>58600</v>
      </c>
      <c r="K309" s="41">
        <f>IF(B309&lt;&gt;"",J309*H309/12,"")</f>
        <v>146.5</v>
      </c>
      <c r="L309" s="41">
        <f>IF(B309&lt;&gt;"",M309-J309,"")</f>
        <v>21535.5</v>
      </c>
      <c r="M309" s="41">
        <f>IF(B309&lt;&gt;"",M308+I309+K309,"")</f>
        <v>80135.5</v>
      </c>
      <c r="N309" s="41">
        <f>IF(G309&lt;&gt;"",IF(E309&gt;=$G$7,$G$5,0),"")</f>
        <v>0</v>
      </c>
      <c r="O309" s="41">
        <f t="shared" si="43"/>
        <v>0</v>
      </c>
      <c r="P309" s="41">
        <f>IF(G309&lt;&gt;"",R308*H309/12,"")</f>
        <v>0</v>
      </c>
      <c r="Q309" s="41">
        <f>IF(G309&lt;&gt;"",R309-O309,"")</f>
        <v>0</v>
      </c>
      <c r="R309" s="41">
        <f>IF(G309&lt;&gt;"",R308+N309+P309,"")</f>
        <v>0</v>
      </c>
      <c r="T309" s="40">
        <f t="shared" si="44"/>
        <v>53813</v>
      </c>
      <c r="U309" s="53">
        <f>J309</f>
        <v>58600</v>
      </c>
      <c r="V309" s="53">
        <f>M309</f>
        <v>80135.5</v>
      </c>
      <c r="W309" s="53">
        <f>O309</f>
        <v>0</v>
      </c>
      <c r="X309" s="53">
        <f>R309</f>
        <v>0</v>
      </c>
    </row>
    <row r="310" spans="1:24" x14ac:dyDescent="0.35">
      <c r="A310" s="37">
        <f t="shared" si="37"/>
        <v>294</v>
      </c>
      <c r="B310" s="37" t="str">
        <f>IF(F310&lt;=$G$10,VLOOKUP('[1]KALKULATOR 2023 PPK'!A325,[1]Robocze!$B$23:$C$102,2),"")</f>
        <v>25 rok</v>
      </c>
      <c r="C310" s="37">
        <f t="shared" si="38"/>
        <v>2047</v>
      </c>
      <c r="D310" s="38" t="str">
        <f t="shared" si="39"/>
        <v>czerwiec</v>
      </c>
      <c r="E310" s="39">
        <f t="shared" si="45"/>
        <v>44.500000000000185</v>
      </c>
      <c r="F310" s="43">
        <f t="shared" si="40"/>
        <v>53844</v>
      </c>
      <c r="G310" s="40">
        <f t="shared" si="41"/>
        <v>53873</v>
      </c>
      <c r="H310" s="42">
        <f>IF(F310&lt;=$G$10,$G$3,"")</f>
        <v>0.03</v>
      </c>
      <c r="I310" s="41">
        <f>IF(B310&lt;&gt;"",$G$4,"")</f>
        <v>200</v>
      </c>
      <c r="J310" s="41">
        <f t="shared" si="42"/>
        <v>58800</v>
      </c>
      <c r="K310" s="41">
        <f>IF(B310&lt;&gt;"",J310*H310/12,"")</f>
        <v>147</v>
      </c>
      <c r="L310" s="41">
        <f>IF(B310&lt;&gt;"",M310-J310,"")</f>
        <v>21682.5</v>
      </c>
      <c r="M310" s="41">
        <f>IF(B310&lt;&gt;"",M309+I310+K310,"")</f>
        <v>80482.5</v>
      </c>
      <c r="N310" s="41">
        <f>IF(G310&lt;&gt;"",IF(E310&gt;=$G$7,$G$5,0),"")</f>
        <v>0</v>
      </c>
      <c r="O310" s="41">
        <f t="shared" si="43"/>
        <v>0</v>
      </c>
      <c r="P310" s="41">
        <f>IF(G310&lt;&gt;"",R309*H310/12,"")</f>
        <v>0</v>
      </c>
      <c r="Q310" s="41">
        <f>IF(G310&lt;&gt;"",R310-O310,"")</f>
        <v>0</v>
      </c>
      <c r="R310" s="41">
        <f>IF(G310&lt;&gt;"",R309+N310+P310,"")</f>
        <v>0</v>
      </c>
      <c r="T310" s="40">
        <f t="shared" si="44"/>
        <v>53844</v>
      </c>
      <c r="U310" s="53">
        <f>J310</f>
        <v>58800</v>
      </c>
      <c r="V310" s="53">
        <f>M310</f>
        <v>80482.5</v>
      </c>
      <c r="W310" s="53">
        <f>O310</f>
        <v>0</v>
      </c>
      <c r="X310" s="53">
        <f>R310</f>
        <v>0</v>
      </c>
    </row>
    <row r="311" spans="1:24" x14ac:dyDescent="0.35">
      <c r="A311" s="37">
        <f t="shared" si="37"/>
        <v>295</v>
      </c>
      <c r="B311" s="37" t="str">
        <f>IF(F311&lt;=$G$10,VLOOKUP('[1]KALKULATOR 2023 PPK'!A326,[1]Robocze!$B$23:$C$102,2),"")</f>
        <v>25 rok</v>
      </c>
      <c r="C311" s="37">
        <f t="shared" si="38"/>
        <v>2047</v>
      </c>
      <c r="D311" s="38" t="str">
        <f t="shared" si="39"/>
        <v>lipiec</v>
      </c>
      <c r="E311" s="39">
        <f t="shared" si="45"/>
        <v>44.58333333333352</v>
      </c>
      <c r="F311" s="43">
        <f t="shared" si="40"/>
        <v>53874</v>
      </c>
      <c r="G311" s="40">
        <f t="shared" si="41"/>
        <v>53904</v>
      </c>
      <c r="H311" s="42">
        <f>IF(F311&lt;=$G$10,$G$3,"")</f>
        <v>0.03</v>
      </c>
      <c r="I311" s="41">
        <f>IF(B311&lt;&gt;"",$G$4,"")</f>
        <v>200</v>
      </c>
      <c r="J311" s="41">
        <f t="shared" si="42"/>
        <v>59000</v>
      </c>
      <c r="K311" s="41">
        <f>IF(B311&lt;&gt;"",J311*H311/12,"")</f>
        <v>147.5</v>
      </c>
      <c r="L311" s="41">
        <f>IF(B311&lt;&gt;"",M311-J311,"")</f>
        <v>21830</v>
      </c>
      <c r="M311" s="41">
        <f>IF(B311&lt;&gt;"",M310+I311+K311,"")</f>
        <v>80830</v>
      </c>
      <c r="N311" s="41">
        <f>IF(G311&lt;&gt;"",IF(E311&gt;=$G$7,$G$5,0),"")</f>
        <v>0</v>
      </c>
      <c r="O311" s="41">
        <f t="shared" si="43"/>
        <v>0</v>
      </c>
      <c r="P311" s="41">
        <f>IF(G311&lt;&gt;"",R310*H311/12,"")</f>
        <v>0</v>
      </c>
      <c r="Q311" s="41">
        <f>IF(G311&lt;&gt;"",R311-O311,"")</f>
        <v>0</v>
      </c>
      <c r="R311" s="41">
        <f>IF(G311&lt;&gt;"",R310+N311+P311,"")</f>
        <v>0</v>
      </c>
      <c r="T311" s="40">
        <f t="shared" si="44"/>
        <v>53874</v>
      </c>
      <c r="U311" s="53">
        <f>J311</f>
        <v>59000</v>
      </c>
      <c r="V311" s="53">
        <f>M311</f>
        <v>80830</v>
      </c>
      <c r="W311" s="53">
        <f>O311</f>
        <v>0</v>
      </c>
      <c r="X311" s="53">
        <f>R311</f>
        <v>0</v>
      </c>
    </row>
    <row r="312" spans="1:24" x14ac:dyDescent="0.35">
      <c r="A312" s="37">
        <f t="shared" si="37"/>
        <v>296</v>
      </c>
      <c r="B312" s="37" t="str">
        <f>IF(F312&lt;=$G$10,VLOOKUP('[1]KALKULATOR 2023 PPK'!A327,[1]Robocze!$B$23:$C$102,2),"")</f>
        <v>25 rok</v>
      </c>
      <c r="C312" s="37">
        <f t="shared" si="38"/>
        <v>2047</v>
      </c>
      <c r="D312" s="38" t="str">
        <f t="shared" si="39"/>
        <v>sierpień</v>
      </c>
      <c r="E312" s="39">
        <f t="shared" si="45"/>
        <v>44.666666666666856</v>
      </c>
      <c r="F312" s="43">
        <f t="shared" si="40"/>
        <v>53905</v>
      </c>
      <c r="G312" s="40">
        <f t="shared" si="41"/>
        <v>53935</v>
      </c>
      <c r="H312" s="42">
        <f>IF(F312&lt;=$G$10,$G$3,"")</f>
        <v>0.03</v>
      </c>
      <c r="I312" s="41">
        <f>IF(B312&lt;&gt;"",$G$4,"")</f>
        <v>200</v>
      </c>
      <c r="J312" s="41">
        <f t="shared" si="42"/>
        <v>59200</v>
      </c>
      <c r="K312" s="41">
        <f>IF(B312&lt;&gt;"",J312*H312/12,"")</f>
        <v>148</v>
      </c>
      <c r="L312" s="41">
        <f>IF(B312&lt;&gt;"",M312-J312,"")</f>
        <v>21978</v>
      </c>
      <c r="M312" s="41">
        <f>IF(B312&lt;&gt;"",M311+I312+K312,"")</f>
        <v>81178</v>
      </c>
      <c r="N312" s="41">
        <f>IF(G312&lt;&gt;"",IF(E312&gt;=$G$7,$G$5,0),"")</f>
        <v>0</v>
      </c>
      <c r="O312" s="41">
        <f t="shared" si="43"/>
        <v>0</v>
      </c>
      <c r="P312" s="41">
        <f>IF(G312&lt;&gt;"",R311*H312/12,"")</f>
        <v>0</v>
      </c>
      <c r="Q312" s="41">
        <f>IF(G312&lt;&gt;"",R312-O312,"")</f>
        <v>0</v>
      </c>
      <c r="R312" s="41">
        <f>IF(G312&lt;&gt;"",R311+N312+P312,"")</f>
        <v>0</v>
      </c>
      <c r="T312" s="40">
        <f t="shared" si="44"/>
        <v>53905</v>
      </c>
      <c r="U312" s="53">
        <f>J312</f>
        <v>59200</v>
      </c>
      <c r="V312" s="53">
        <f>M312</f>
        <v>81178</v>
      </c>
      <c r="W312" s="53">
        <f>O312</f>
        <v>0</v>
      </c>
      <c r="X312" s="53">
        <f>R312</f>
        <v>0</v>
      </c>
    </row>
    <row r="313" spans="1:24" x14ac:dyDescent="0.35">
      <c r="A313" s="37">
        <f t="shared" si="37"/>
        <v>297</v>
      </c>
      <c r="B313" s="37" t="str">
        <f>IF(F313&lt;=$G$10,VLOOKUP('[1]KALKULATOR 2023 PPK'!A328,[1]Robocze!$B$23:$C$102,2),"")</f>
        <v>25 rok</v>
      </c>
      <c r="C313" s="37">
        <f t="shared" si="38"/>
        <v>2047</v>
      </c>
      <c r="D313" s="38" t="str">
        <f t="shared" si="39"/>
        <v>wrzesień</v>
      </c>
      <c r="E313" s="39">
        <f t="shared" si="45"/>
        <v>44.750000000000192</v>
      </c>
      <c r="F313" s="43">
        <f t="shared" si="40"/>
        <v>53936</v>
      </c>
      <c r="G313" s="40">
        <f t="shared" si="41"/>
        <v>53965</v>
      </c>
      <c r="H313" s="42">
        <f>IF(F313&lt;=$G$10,$G$3,"")</f>
        <v>0.03</v>
      </c>
      <c r="I313" s="41">
        <f>IF(B313&lt;&gt;"",$G$4,"")</f>
        <v>200</v>
      </c>
      <c r="J313" s="41">
        <f t="shared" si="42"/>
        <v>59400</v>
      </c>
      <c r="K313" s="41">
        <f>IF(B313&lt;&gt;"",J313*H313/12,"")</f>
        <v>148.5</v>
      </c>
      <c r="L313" s="41">
        <f>IF(B313&lt;&gt;"",M313-J313,"")</f>
        <v>22126.5</v>
      </c>
      <c r="M313" s="41">
        <f>IF(B313&lt;&gt;"",M312+I313+K313,"")</f>
        <v>81526.5</v>
      </c>
      <c r="N313" s="41">
        <f>IF(G313&lt;&gt;"",IF(E313&gt;=$G$7,$G$5,0),"")</f>
        <v>0</v>
      </c>
      <c r="O313" s="41">
        <f t="shared" si="43"/>
        <v>0</v>
      </c>
      <c r="P313" s="41">
        <f>IF(G313&lt;&gt;"",R312*H313/12,"")</f>
        <v>0</v>
      </c>
      <c r="Q313" s="41">
        <f>IF(G313&lt;&gt;"",R313-O313,"")</f>
        <v>0</v>
      </c>
      <c r="R313" s="41">
        <f>IF(G313&lt;&gt;"",R312+N313+P313,"")</f>
        <v>0</v>
      </c>
      <c r="T313" s="40">
        <f t="shared" si="44"/>
        <v>53936</v>
      </c>
      <c r="U313" s="53">
        <f>J313</f>
        <v>59400</v>
      </c>
      <c r="V313" s="53">
        <f>M313</f>
        <v>81526.5</v>
      </c>
      <c r="W313" s="53">
        <f>O313</f>
        <v>0</v>
      </c>
      <c r="X313" s="53">
        <f>R313</f>
        <v>0</v>
      </c>
    </row>
    <row r="314" spans="1:24" x14ac:dyDescent="0.35">
      <c r="A314" s="37">
        <f t="shared" si="37"/>
        <v>298</v>
      </c>
      <c r="B314" s="37" t="str">
        <f>IF(F314&lt;=$G$10,VLOOKUP('[1]KALKULATOR 2023 PPK'!A329,[1]Robocze!$B$23:$C$102,2),"")</f>
        <v>25 rok</v>
      </c>
      <c r="C314" s="37">
        <f t="shared" si="38"/>
        <v>2047</v>
      </c>
      <c r="D314" s="38" t="str">
        <f t="shared" si="39"/>
        <v>październik</v>
      </c>
      <c r="E314" s="39">
        <f t="shared" si="45"/>
        <v>44.833333333333528</v>
      </c>
      <c r="F314" s="43">
        <f t="shared" si="40"/>
        <v>53966</v>
      </c>
      <c r="G314" s="40">
        <f t="shared" si="41"/>
        <v>53996</v>
      </c>
      <c r="H314" s="42">
        <f>IF(F314&lt;=$G$10,$G$3,"")</f>
        <v>0.03</v>
      </c>
      <c r="I314" s="41">
        <f>IF(B314&lt;&gt;"",$G$4,"")</f>
        <v>200</v>
      </c>
      <c r="J314" s="41">
        <f t="shared" si="42"/>
        <v>59600</v>
      </c>
      <c r="K314" s="41">
        <f>IF(B314&lt;&gt;"",J314*H314/12,"")</f>
        <v>149</v>
      </c>
      <c r="L314" s="41">
        <f>IF(B314&lt;&gt;"",M314-J314,"")</f>
        <v>22275.5</v>
      </c>
      <c r="M314" s="41">
        <f>IF(B314&lt;&gt;"",M313+I314+K314,"")</f>
        <v>81875.5</v>
      </c>
      <c r="N314" s="41">
        <f>IF(G314&lt;&gt;"",IF(E314&gt;=$G$7,$G$5,0),"")</f>
        <v>0</v>
      </c>
      <c r="O314" s="41">
        <f t="shared" si="43"/>
        <v>0</v>
      </c>
      <c r="P314" s="41">
        <f>IF(G314&lt;&gt;"",R313*H314/12,"")</f>
        <v>0</v>
      </c>
      <c r="Q314" s="41">
        <f>IF(G314&lt;&gt;"",R314-O314,"")</f>
        <v>0</v>
      </c>
      <c r="R314" s="41">
        <f>IF(G314&lt;&gt;"",R313+N314+P314,"")</f>
        <v>0</v>
      </c>
      <c r="T314" s="40">
        <f t="shared" si="44"/>
        <v>53966</v>
      </c>
      <c r="U314" s="53">
        <f>J314</f>
        <v>59600</v>
      </c>
      <c r="V314" s="53">
        <f>M314</f>
        <v>81875.5</v>
      </c>
      <c r="W314" s="53">
        <f>O314</f>
        <v>0</v>
      </c>
      <c r="X314" s="53">
        <f>R314</f>
        <v>0</v>
      </c>
    </row>
    <row r="315" spans="1:24" x14ac:dyDescent="0.35">
      <c r="A315" s="37">
        <f t="shared" si="37"/>
        <v>299</v>
      </c>
      <c r="B315" s="37" t="str">
        <f>IF(F315&lt;=$G$10,VLOOKUP('[1]KALKULATOR 2023 PPK'!A330,[1]Robocze!$B$23:$C$102,2),"")</f>
        <v>25 rok</v>
      </c>
      <c r="C315" s="37">
        <f t="shared" si="38"/>
        <v>2047</v>
      </c>
      <c r="D315" s="38" t="str">
        <f t="shared" si="39"/>
        <v>listopad</v>
      </c>
      <c r="E315" s="39">
        <f t="shared" si="45"/>
        <v>44.916666666666863</v>
      </c>
      <c r="F315" s="43">
        <f t="shared" si="40"/>
        <v>53997</v>
      </c>
      <c r="G315" s="40">
        <f t="shared" si="41"/>
        <v>54026</v>
      </c>
      <c r="H315" s="42">
        <f>IF(F315&lt;=$G$10,$G$3,"")</f>
        <v>0.03</v>
      </c>
      <c r="I315" s="41">
        <f>IF(B315&lt;&gt;"",$G$4,"")</f>
        <v>200</v>
      </c>
      <c r="J315" s="41">
        <f t="shared" si="42"/>
        <v>59800</v>
      </c>
      <c r="K315" s="41">
        <f>IF(B315&lt;&gt;"",J315*H315/12,"")</f>
        <v>149.5</v>
      </c>
      <c r="L315" s="41">
        <f>IF(B315&lt;&gt;"",M315-J315,"")</f>
        <v>22425</v>
      </c>
      <c r="M315" s="41">
        <f>IF(B315&lt;&gt;"",M314+I315+K315,"")</f>
        <v>82225</v>
      </c>
      <c r="N315" s="41">
        <f>IF(G315&lt;&gt;"",IF(E315&gt;=$G$7,$G$5,0),"")</f>
        <v>0</v>
      </c>
      <c r="O315" s="41">
        <f t="shared" si="43"/>
        <v>0</v>
      </c>
      <c r="P315" s="41">
        <f>IF(G315&lt;&gt;"",R314*H315/12,"")</f>
        <v>0</v>
      </c>
      <c r="Q315" s="41">
        <f>IF(G315&lt;&gt;"",R315-O315,"")</f>
        <v>0</v>
      </c>
      <c r="R315" s="41">
        <f>IF(G315&lt;&gt;"",R314+N315+P315,"")</f>
        <v>0</v>
      </c>
      <c r="T315" s="40">
        <f t="shared" si="44"/>
        <v>53997</v>
      </c>
      <c r="U315" s="53">
        <f>J315</f>
        <v>59800</v>
      </c>
      <c r="V315" s="53">
        <f>M315</f>
        <v>82225</v>
      </c>
      <c r="W315" s="53">
        <f>O315</f>
        <v>0</v>
      </c>
      <c r="X315" s="53">
        <f>R315</f>
        <v>0</v>
      </c>
    </row>
    <row r="316" spans="1:24" s="56" customFormat="1" x14ac:dyDescent="0.35">
      <c r="A316" s="37">
        <f t="shared" si="37"/>
        <v>300</v>
      </c>
      <c r="B316" s="44" t="str">
        <f>IF(F316&lt;=$G$10,VLOOKUP('[1]KALKULATOR 2023 PPK'!A331,[1]Robocze!$B$23:$C$102,2),"")</f>
        <v>25 rok</v>
      </c>
      <c r="C316" s="44">
        <f t="shared" si="38"/>
        <v>2047</v>
      </c>
      <c r="D316" s="38" t="str">
        <f t="shared" si="39"/>
        <v>grudzień</v>
      </c>
      <c r="E316" s="45">
        <f t="shared" si="45"/>
        <v>45.000000000000199</v>
      </c>
      <c r="F316" s="46">
        <f t="shared" si="40"/>
        <v>54027</v>
      </c>
      <c r="G316" s="47">
        <f t="shared" si="41"/>
        <v>54057</v>
      </c>
      <c r="H316" s="42">
        <f>IF(F316&lt;=$G$10,$G$3,"")</f>
        <v>0.03</v>
      </c>
      <c r="I316" s="41">
        <f>IF(B316&lt;&gt;"",$G$4,"")</f>
        <v>200</v>
      </c>
      <c r="J316" s="48">
        <f t="shared" si="42"/>
        <v>60000</v>
      </c>
      <c r="K316" s="41">
        <f>IF(B316&lt;&gt;"",J316*H316/12,"")</f>
        <v>150</v>
      </c>
      <c r="L316" s="48">
        <f>IF(B316&lt;&gt;"",M316-J316,"")</f>
        <v>22575</v>
      </c>
      <c r="M316" s="41">
        <f>IF(B316&lt;&gt;"",M315+I316+K316,"")</f>
        <v>82575</v>
      </c>
      <c r="N316" s="41">
        <f>IF(G316&lt;&gt;"",IF(E316&gt;=$G$7,$G$5,0),"")</f>
        <v>0</v>
      </c>
      <c r="O316" s="48">
        <f t="shared" si="43"/>
        <v>0</v>
      </c>
      <c r="P316" s="41">
        <f>IF(G316&lt;&gt;"",R315*H316/12,"")</f>
        <v>0</v>
      </c>
      <c r="Q316" s="48">
        <f>IF(G316&lt;&gt;"",R316-O316,"")</f>
        <v>0</v>
      </c>
      <c r="R316" s="41">
        <f>IF(G316&lt;&gt;"",R315+N316+P316,"")</f>
        <v>0</v>
      </c>
      <c r="T316" s="40">
        <f t="shared" si="44"/>
        <v>54027</v>
      </c>
      <c r="U316" s="53">
        <f>J316</f>
        <v>60000</v>
      </c>
      <c r="V316" s="53">
        <f>M316</f>
        <v>82575</v>
      </c>
      <c r="W316" s="53">
        <f>O316</f>
        <v>0</v>
      </c>
      <c r="X316" s="53">
        <f>R316</f>
        <v>0</v>
      </c>
    </row>
    <row r="317" spans="1:24" x14ac:dyDescent="0.35">
      <c r="A317" s="37">
        <f t="shared" si="37"/>
        <v>301</v>
      </c>
      <c r="B317" s="37" t="str">
        <f>IF(F317&lt;=$G$10,VLOOKUP('[1]KALKULATOR 2023 PPK'!A332,[1]Robocze!$B$23:$C$102,2),"")</f>
        <v>26 rok</v>
      </c>
      <c r="C317" s="37">
        <f t="shared" si="38"/>
        <v>2048</v>
      </c>
      <c r="D317" s="38" t="str">
        <f t="shared" si="39"/>
        <v>styczeń</v>
      </c>
      <c r="E317" s="39">
        <f t="shared" si="45"/>
        <v>45.083333333333535</v>
      </c>
      <c r="F317" s="40">
        <f t="shared" si="40"/>
        <v>54058</v>
      </c>
      <c r="G317" s="40">
        <f t="shared" si="41"/>
        <v>54088</v>
      </c>
      <c r="H317" s="42">
        <f>IF(F317&lt;=$G$10,$G$3,"")</f>
        <v>0.03</v>
      </c>
      <c r="I317" s="41">
        <f>IF(B317&lt;&gt;"",$G$4,"")</f>
        <v>200</v>
      </c>
      <c r="J317" s="41">
        <f t="shared" si="42"/>
        <v>60200</v>
      </c>
      <c r="K317" s="41">
        <f>IF(B317&lt;&gt;"",J317*H317/12,"")</f>
        <v>150.5</v>
      </c>
      <c r="L317" s="41">
        <f>IF(B317&lt;&gt;"",M317-J317,"")</f>
        <v>22725.5</v>
      </c>
      <c r="M317" s="41">
        <f>IF(B317&lt;&gt;"",M316+I317+K317,"")</f>
        <v>82925.5</v>
      </c>
      <c r="N317" s="41">
        <f>IF(G317&lt;&gt;"",IF(E317&gt;=$G$7,$G$5,0),"")</f>
        <v>0</v>
      </c>
      <c r="O317" s="41">
        <f t="shared" si="43"/>
        <v>0</v>
      </c>
      <c r="P317" s="41">
        <f>IF(G317&lt;&gt;"",R316*H317/12,"")</f>
        <v>0</v>
      </c>
      <c r="Q317" s="41">
        <f>IF(G317&lt;&gt;"",R317-O317,"")</f>
        <v>0</v>
      </c>
      <c r="R317" s="41">
        <f>IF(G317&lt;&gt;"",R316+N317+P317,"")</f>
        <v>0</v>
      </c>
      <c r="T317" s="40">
        <f t="shared" si="44"/>
        <v>54058</v>
      </c>
      <c r="U317" s="53">
        <f>J317</f>
        <v>60200</v>
      </c>
      <c r="V317" s="53">
        <f>M317</f>
        <v>82925.5</v>
      </c>
      <c r="W317" s="53">
        <f>O317</f>
        <v>0</v>
      </c>
      <c r="X317" s="53">
        <f>R317</f>
        <v>0</v>
      </c>
    </row>
    <row r="318" spans="1:24" x14ac:dyDescent="0.35">
      <c r="A318" s="37">
        <f t="shared" si="37"/>
        <v>302</v>
      </c>
      <c r="B318" s="37" t="str">
        <f>IF(F318&lt;=$G$10,VLOOKUP('[1]KALKULATOR 2023 PPK'!A333,[1]Robocze!$B$23:$C$102,2),"")</f>
        <v>26 rok</v>
      </c>
      <c r="C318" s="37">
        <f t="shared" si="38"/>
        <v>2048</v>
      </c>
      <c r="D318" s="38" t="str">
        <f t="shared" si="39"/>
        <v>luty</v>
      </c>
      <c r="E318" s="39">
        <f t="shared" si="45"/>
        <v>45.16666666666687</v>
      </c>
      <c r="F318" s="43">
        <f t="shared" si="40"/>
        <v>54089</v>
      </c>
      <c r="G318" s="40">
        <f t="shared" si="41"/>
        <v>54117</v>
      </c>
      <c r="H318" s="42">
        <f>IF(F318&lt;=$G$10,$G$3,"")</f>
        <v>0.03</v>
      </c>
      <c r="I318" s="41">
        <f>IF(B318&lt;&gt;"",$G$4,"")</f>
        <v>200</v>
      </c>
      <c r="J318" s="41">
        <f t="shared" si="42"/>
        <v>60400</v>
      </c>
      <c r="K318" s="41">
        <f>IF(B318&lt;&gt;"",J318*H318/12,"")</f>
        <v>151</v>
      </c>
      <c r="L318" s="41">
        <f>IF(B318&lt;&gt;"",M318-J318,"")</f>
        <v>22876.5</v>
      </c>
      <c r="M318" s="41">
        <f>IF(B318&lt;&gt;"",M317+I318+K318,"")</f>
        <v>83276.5</v>
      </c>
      <c r="N318" s="41">
        <f>IF(G318&lt;&gt;"",IF(E318&gt;=$G$7,$G$5,0),"")</f>
        <v>0</v>
      </c>
      <c r="O318" s="41">
        <f t="shared" si="43"/>
        <v>0</v>
      </c>
      <c r="P318" s="41">
        <f>IF(G318&lt;&gt;"",R317*H318/12,"")</f>
        <v>0</v>
      </c>
      <c r="Q318" s="41">
        <f>IF(G318&lt;&gt;"",R318-O318,"")</f>
        <v>0</v>
      </c>
      <c r="R318" s="41">
        <f>IF(G318&lt;&gt;"",R317+N318+P318,"")</f>
        <v>0</v>
      </c>
      <c r="T318" s="40">
        <f t="shared" si="44"/>
        <v>54089</v>
      </c>
      <c r="U318" s="53">
        <f>J318</f>
        <v>60400</v>
      </c>
      <c r="V318" s="53">
        <f>M318</f>
        <v>83276.5</v>
      </c>
      <c r="W318" s="53">
        <f>O318</f>
        <v>0</v>
      </c>
      <c r="X318" s="53">
        <f>R318</f>
        <v>0</v>
      </c>
    </row>
    <row r="319" spans="1:24" x14ac:dyDescent="0.35">
      <c r="A319" s="37">
        <f t="shared" si="37"/>
        <v>303</v>
      </c>
      <c r="B319" s="37" t="str">
        <f>IF(F319&lt;=$G$10,VLOOKUP('[1]KALKULATOR 2023 PPK'!A334,[1]Robocze!$B$23:$C$102,2),"")</f>
        <v>26 rok</v>
      </c>
      <c r="C319" s="37">
        <f t="shared" si="38"/>
        <v>2048</v>
      </c>
      <c r="D319" s="38" t="str">
        <f t="shared" si="39"/>
        <v>marzec</v>
      </c>
      <c r="E319" s="39">
        <f t="shared" si="45"/>
        <v>45.250000000000206</v>
      </c>
      <c r="F319" s="43">
        <f t="shared" si="40"/>
        <v>54118</v>
      </c>
      <c r="G319" s="40">
        <f t="shared" si="41"/>
        <v>54148</v>
      </c>
      <c r="H319" s="42">
        <f>IF(F319&lt;=$G$10,$G$3,"")</f>
        <v>0.03</v>
      </c>
      <c r="I319" s="41">
        <f>IF(B319&lt;&gt;"",$G$4,"")</f>
        <v>200</v>
      </c>
      <c r="J319" s="41">
        <f t="shared" si="42"/>
        <v>60600</v>
      </c>
      <c r="K319" s="41">
        <f>IF(B319&lt;&gt;"",J319*H319/12,"")</f>
        <v>151.5</v>
      </c>
      <c r="L319" s="41">
        <f>IF(B319&lt;&gt;"",M319-J319,"")</f>
        <v>23028</v>
      </c>
      <c r="M319" s="41">
        <f>IF(B319&lt;&gt;"",M318+I319+K319,"")</f>
        <v>83628</v>
      </c>
      <c r="N319" s="41">
        <f>IF(G319&lt;&gt;"",IF(E319&gt;=$G$7,$G$5,0),"")</f>
        <v>0</v>
      </c>
      <c r="O319" s="41">
        <f t="shared" si="43"/>
        <v>0</v>
      </c>
      <c r="P319" s="41">
        <f>IF(G319&lt;&gt;"",R318*H319/12,"")</f>
        <v>0</v>
      </c>
      <c r="Q319" s="41">
        <f>IF(G319&lt;&gt;"",R319-O319,"")</f>
        <v>0</v>
      </c>
      <c r="R319" s="41">
        <f>IF(G319&lt;&gt;"",R318+N319+P319,"")</f>
        <v>0</v>
      </c>
      <c r="T319" s="40">
        <f t="shared" si="44"/>
        <v>54118</v>
      </c>
      <c r="U319" s="53">
        <f>J319</f>
        <v>60600</v>
      </c>
      <c r="V319" s="53">
        <f>M319</f>
        <v>83628</v>
      </c>
      <c r="W319" s="53">
        <f>O319</f>
        <v>0</v>
      </c>
      <c r="X319" s="53">
        <f>R319</f>
        <v>0</v>
      </c>
    </row>
    <row r="320" spans="1:24" x14ac:dyDescent="0.35">
      <c r="A320" s="37">
        <f t="shared" si="37"/>
        <v>304</v>
      </c>
      <c r="B320" s="37" t="str">
        <f>IF(F320&lt;=$G$10,VLOOKUP('[1]KALKULATOR 2023 PPK'!A335,[1]Robocze!$B$23:$C$102,2),"")</f>
        <v>26 rok</v>
      </c>
      <c r="C320" s="37">
        <f t="shared" si="38"/>
        <v>2048</v>
      </c>
      <c r="D320" s="38" t="str">
        <f t="shared" si="39"/>
        <v>kwiecień</v>
      </c>
      <c r="E320" s="39">
        <f t="shared" si="45"/>
        <v>45.333333333333542</v>
      </c>
      <c r="F320" s="43">
        <f t="shared" si="40"/>
        <v>54149</v>
      </c>
      <c r="G320" s="40">
        <f t="shared" si="41"/>
        <v>54178</v>
      </c>
      <c r="H320" s="42">
        <f>IF(F320&lt;=$G$10,$G$3,"")</f>
        <v>0.03</v>
      </c>
      <c r="I320" s="41">
        <f>IF(B320&lt;&gt;"",$G$4,"")</f>
        <v>200</v>
      </c>
      <c r="J320" s="41">
        <f t="shared" si="42"/>
        <v>60800</v>
      </c>
      <c r="K320" s="41">
        <f>IF(B320&lt;&gt;"",J320*H320/12,"")</f>
        <v>152</v>
      </c>
      <c r="L320" s="41">
        <f>IF(B320&lt;&gt;"",M320-J320,"")</f>
        <v>23180</v>
      </c>
      <c r="M320" s="41">
        <f>IF(B320&lt;&gt;"",M319+I320+K320,"")</f>
        <v>83980</v>
      </c>
      <c r="N320" s="41">
        <f>IF(G320&lt;&gt;"",IF(E320&gt;=$G$7,$G$5,0),"")</f>
        <v>0</v>
      </c>
      <c r="O320" s="41">
        <f t="shared" si="43"/>
        <v>0</v>
      </c>
      <c r="P320" s="41">
        <f>IF(G320&lt;&gt;"",R319*H320/12,"")</f>
        <v>0</v>
      </c>
      <c r="Q320" s="41">
        <f>IF(G320&lt;&gt;"",R320-O320,"")</f>
        <v>0</v>
      </c>
      <c r="R320" s="41">
        <f>IF(G320&lt;&gt;"",R319+N320+P320,"")</f>
        <v>0</v>
      </c>
      <c r="T320" s="40">
        <f t="shared" si="44"/>
        <v>54149</v>
      </c>
      <c r="U320" s="53">
        <f>J320</f>
        <v>60800</v>
      </c>
      <c r="V320" s="53">
        <f>M320</f>
        <v>83980</v>
      </c>
      <c r="W320" s="53">
        <f>O320</f>
        <v>0</v>
      </c>
      <c r="X320" s="53">
        <f>R320</f>
        <v>0</v>
      </c>
    </row>
    <row r="321" spans="1:24" x14ac:dyDescent="0.35">
      <c r="A321" s="37">
        <f t="shared" si="37"/>
        <v>305</v>
      </c>
      <c r="B321" s="37" t="str">
        <f>IF(F321&lt;=$G$10,VLOOKUP('[1]KALKULATOR 2023 PPK'!A336,[1]Robocze!$B$23:$C$102,2),"")</f>
        <v>26 rok</v>
      </c>
      <c r="C321" s="37">
        <f t="shared" si="38"/>
        <v>2048</v>
      </c>
      <c r="D321" s="38" t="str">
        <f t="shared" si="39"/>
        <v>maj</v>
      </c>
      <c r="E321" s="39">
        <f t="shared" si="45"/>
        <v>45.416666666666877</v>
      </c>
      <c r="F321" s="43">
        <f t="shared" si="40"/>
        <v>54179</v>
      </c>
      <c r="G321" s="40">
        <f t="shared" si="41"/>
        <v>54209</v>
      </c>
      <c r="H321" s="42">
        <f>IF(F321&lt;=$G$10,$G$3,"")</f>
        <v>0.03</v>
      </c>
      <c r="I321" s="41">
        <f>IF(B321&lt;&gt;"",$G$4,"")</f>
        <v>200</v>
      </c>
      <c r="J321" s="41">
        <f t="shared" si="42"/>
        <v>61000</v>
      </c>
      <c r="K321" s="41">
        <f>IF(B321&lt;&gt;"",J321*H321/12,"")</f>
        <v>152.5</v>
      </c>
      <c r="L321" s="41">
        <f>IF(B321&lt;&gt;"",M321-J321,"")</f>
        <v>23332.5</v>
      </c>
      <c r="M321" s="41">
        <f>IF(B321&lt;&gt;"",M320+I321+K321,"")</f>
        <v>84332.5</v>
      </c>
      <c r="N321" s="41">
        <f>IF(G321&lt;&gt;"",IF(E321&gt;=$G$7,$G$5,0),"")</f>
        <v>0</v>
      </c>
      <c r="O321" s="41">
        <f t="shared" si="43"/>
        <v>0</v>
      </c>
      <c r="P321" s="41">
        <f>IF(G321&lt;&gt;"",R320*H321/12,"")</f>
        <v>0</v>
      </c>
      <c r="Q321" s="41">
        <f>IF(G321&lt;&gt;"",R321-O321,"")</f>
        <v>0</v>
      </c>
      <c r="R321" s="41">
        <f>IF(G321&lt;&gt;"",R320+N321+P321,"")</f>
        <v>0</v>
      </c>
      <c r="T321" s="40">
        <f t="shared" si="44"/>
        <v>54179</v>
      </c>
      <c r="U321" s="53">
        <f>J321</f>
        <v>61000</v>
      </c>
      <c r="V321" s="53">
        <f>M321</f>
        <v>84332.5</v>
      </c>
      <c r="W321" s="53">
        <f>O321</f>
        <v>0</v>
      </c>
      <c r="X321" s="53">
        <f>R321</f>
        <v>0</v>
      </c>
    </row>
    <row r="322" spans="1:24" x14ac:dyDescent="0.35">
      <c r="A322" s="37">
        <f t="shared" si="37"/>
        <v>306</v>
      </c>
      <c r="B322" s="37" t="str">
        <f>IF(F322&lt;=$G$10,VLOOKUP('[1]KALKULATOR 2023 PPK'!A337,[1]Robocze!$B$23:$C$102,2),"")</f>
        <v>26 rok</v>
      </c>
      <c r="C322" s="37">
        <f t="shared" si="38"/>
        <v>2048</v>
      </c>
      <c r="D322" s="38" t="str">
        <f t="shared" si="39"/>
        <v>czerwiec</v>
      </c>
      <c r="E322" s="39">
        <f t="shared" si="45"/>
        <v>45.500000000000213</v>
      </c>
      <c r="F322" s="43">
        <f t="shared" si="40"/>
        <v>54210</v>
      </c>
      <c r="G322" s="40">
        <f t="shared" si="41"/>
        <v>54239</v>
      </c>
      <c r="H322" s="42">
        <f>IF(F322&lt;=$G$10,$G$3,"")</f>
        <v>0.03</v>
      </c>
      <c r="I322" s="41">
        <f>IF(B322&lt;&gt;"",$G$4,"")</f>
        <v>200</v>
      </c>
      <c r="J322" s="41">
        <f t="shared" si="42"/>
        <v>61200</v>
      </c>
      <c r="K322" s="41">
        <f>IF(B322&lt;&gt;"",J322*H322/12,"")</f>
        <v>153</v>
      </c>
      <c r="L322" s="41">
        <f>IF(B322&lt;&gt;"",M322-J322,"")</f>
        <v>23485.5</v>
      </c>
      <c r="M322" s="41">
        <f>IF(B322&lt;&gt;"",M321+I322+K322,"")</f>
        <v>84685.5</v>
      </c>
      <c r="N322" s="41">
        <f>IF(G322&lt;&gt;"",IF(E322&gt;=$G$7,$G$5,0),"")</f>
        <v>0</v>
      </c>
      <c r="O322" s="41">
        <f t="shared" si="43"/>
        <v>0</v>
      </c>
      <c r="P322" s="41">
        <f>IF(G322&lt;&gt;"",R321*H322/12,"")</f>
        <v>0</v>
      </c>
      <c r="Q322" s="41">
        <f>IF(G322&lt;&gt;"",R322-O322,"")</f>
        <v>0</v>
      </c>
      <c r="R322" s="41">
        <f>IF(G322&lt;&gt;"",R321+N322+P322,"")</f>
        <v>0</v>
      </c>
      <c r="T322" s="40">
        <f t="shared" si="44"/>
        <v>54210</v>
      </c>
      <c r="U322" s="53">
        <f>J322</f>
        <v>61200</v>
      </c>
      <c r="V322" s="53">
        <f>M322</f>
        <v>84685.5</v>
      </c>
      <c r="W322" s="53">
        <f>O322</f>
        <v>0</v>
      </c>
      <c r="X322" s="53">
        <f>R322</f>
        <v>0</v>
      </c>
    </row>
    <row r="323" spans="1:24" x14ac:dyDescent="0.35">
      <c r="A323" s="37">
        <f t="shared" si="37"/>
        <v>307</v>
      </c>
      <c r="B323" s="37" t="str">
        <f>IF(F323&lt;=$G$10,VLOOKUP('[1]KALKULATOR 2023 PPK'!A338,[1]Robocze!$B$23:$C$102,2),"")</f>
        <v>26 rok</v>
      </c>
      <c r="C323" s="37">
        <f t="shared" si="38"/>
        <v>2048</v>
      </c>
      <c r="D323" s="38" t="str">
        <f t="shared" si="39"/>
        <v>lipiec</v>
      </c>
      <c r="E323" s="39">
        <f t="shared" si="45"/>
        <v>45.583333333333549</v>
      </c>
      <c r="F323" s="43">
        <f t="shared" si="40"/>
        <v>54240</v>
      </c>
      <c r="G323" s="40">
        <f t="shared" si="41"/>
        <v>54270</v>
      </c>
      <c r="H323" s="42">
        <f>IF(F323&lt;=$G$10,$G$3,"")</f>
        <v>0.03</v>
      </c>
      <c r="I323" s="41">
        <f>IF(B323&lt;&gt;"",$G$4,"")</f>
        <v>200</v>
      </c>
      <c r="J323" s="41">
        <f t="shared" si="42"/>
        <v>61400</v>
      </c>
      <c r="K323" s="41">
        <f>IF(B323&lt;&gt;"",J323*H323/12,"")</f>
        <v>153.5</v>
      </c>
      <c r="L323" s="41">
        <f>IF(B323&lt;&gt;"",M323-J323,"")</f>
        <v>23639</v>
      </c>
      <c r="M323" s="41">
        <f>IF(B323&lt;&gt;"",M322+I323+K323,"")</f>
        <v>85039</v>
      </c>
      <c r="N323" s="41">
        <f>IF(G323&lt;&gt;"",IF(E323&gt;=$G$7,$G$5,0),"")</f>
        <v>0</v>
      </c>
      <c r="O323" s="41">
        <f t="shared" si="43"/>
        <v>0</v>
      </c>
      <c r="P323" s="41">
        <f>IF(G323&lt;&gt;"",R322*H323/12,"")</f>
        <v>0</v>
      </c>
      <c r="Q323" s="41">
        <f>IF(G323&lt;&gt;"",R323-O323,"")</f>
        <v>0</v>
      </c>
      <c r="R323" s="41">
        <f>IF(G323&lt;&gt;"",R322+N323+P323,"")</f>
        <v>0</v>
      </c>
      <c r="T323" s="40">
        <f t="shared" si="44"/>
        <v>54240</v>
      </c>
      <c r="U323" s="53">
        <f>J323</f>
        <v>61400</v>
      </c>
      <c r="V323" s="53">
        <f>M323</f>
        <v>85039</v>
      </c>
      <c r="W323" s="53">
        <f>O323</f>
        <v>0</v>
      </c>
      <c r="X323" s="53">
        <f>R323</f>
        <v>0</v>
      </c>
    </row>
    <row r="324" spans="1:24" x14ac:dyDescent="0.35">
      <c r="A324" s="37">
        <f t="shared" si="37"/>
        <v>308</v>
      </c>
      <c r="B324" s="37" t="str">
        <f>IF(F324&lt;=$G$10,VLOOKUP('[1]KALKULATOR 2023 PPK'!A339,[1]Robocze!$B$23:$C$102,2),"")</f>
        <v>26 rok</v>
      </c>
      <c r="C324" s="37">
        <f t="shared" si="38"/>
        <v>2048</v>
      </c>
      <c r="D324" s="38" t="str">
        <f t="shared" si="39"/>
        <v>sierpień</v>
      </c>
      <c r="E324" s="39">
        <f t="shared" si="45"/>
        <v>45.666666666666885</v>
      </c>
      <c r="F324" s="43">
        <f t="shared" si="40"/>
        <v>54271</v>
      </c>
      <c r="G324" s="40">
        <f t="shared" si="41"/>
        <v>54301</v>
      </c>
      <c r="H324" s="42">
        <f>IF(F324&lt;=$G$10,$G$3,"")</f>
        <v>0.03</v>
      </c>
      <c r="I324" s="41">
        <f>IF(B324&lt;&gt;"",$G$4,"")</f>
        <v>200</v>
      </c>
      <c r="J324" s="41">
        <f t="shared" si="42"/>
        <v>61600</v>
      </c>
      <c r="K324" s="41">
        <f>IF(B324&lt;&gt;"",J324*H324/12,"")</f>
        <v>154</v>
      </c>
      <c r="L324" s="41">
        <f>IF(B324&lt;&gt;"",M324-J324,"")</f>
        <v>23793</v>
      </c>
      <c r="M324" s="41">
        <f>IF(B324&lt;&gt;"",M323+I324+K324,"")</f>
        <v>85393</v>
      </c>
      <c r="N324" s="41">
        <f>IF(G324&lt;&gt;"",IF(E324&gt;=$G$7,$G$5,0),"")</f>
        <v>0</v>
      </c>
      <c r="O324" s="41">
        <f t="shared" si="43"/>
        <v>0</v>
      </c>
      <c r="P324" s="41">
        <f>IF(G324&lt;&gt;"",R323*H324/12,"")</f>
        <v>0</v>
      </c>
      <c r="Q324" s="41">
        <f>IF(G324&lt;&gt;"",R324-O324,"")</f>
        <v>0</v>
      </c>
      <c r="R324" s="41">
        <f>IF(G324&lt;&gt;"",R323+N324+P324,"")</f>
        <v>0</v>
      </c>
      <c r="T324" s="40">
        <f t="shared" si="44"/>
        <v>54271</v>
      </c>
      <c r="U324" s="53">
        <f>J324</f>
        <v>61600</v>
      </c>
      <c r="V324" s="53">
        <f>M324</f>
        <v>85393</v>
      </c>
      <c r="W324" s="53">
        <f>O324</f>
        <v>0</v>
      </c>
      <c r="X324" s="53">
        <f>R324</f>
        <v>0</v>
      </c>
    </row>
    <row r="325" spans="1:24" x14ac:dyDescent="0.35">
      <c r="A325" s="37">
        <f t="shared" si="37"/>
        <v>309</v>
      </c>
      <c r="B325" s="37" t="str">
        <f>IF(F325&lt;=$G$10,VLOOKUP('[1]KALKULATOR 2023 PPK'!A340,[1]Robocze!$B$23:$C$102,2),"")</f>
        <v>26 rok</v>
      </c>
      <c r="C325" s="37">
        <f t="shared" si="38"/>
        <v>2048</v>
      </c>
      <c r="D325" s="38" t="str">
        <f t="shared" si="39"/>
        <v>wrzesień</v>
      </c>
      <c r="E325" s="39">
        <f t="shared" si="45"/>
        <v>45.75000000000022</v>
      </c>
      <c r="F325" s="43">
        <f t="shared" si="40"/>
        <v>54302</v>
      </c>
      <c r="G325" s="40">
        <f t="shared" si="41"/>
        <v>54331</v>
      </c>
      <c r="H325" s="42">
        <f>IF(F325&lt;=$G$10,$G$3,"")</f>
        <v>0.03</v>
      </c>
      <c r="I325" s="41">
        <f>IF(B325&lt;&gt;"",$G$4,"")</f>
        <v>200</v>
      </c>
      <c r="J325" s="41">
        <f t="shared" si="42"/>
        <v>61800</v>
      </c>
      <c r="K325" s="41">
        <f>IF(B325&lt;&gt;"",J325*H325/12,"")</f>
        <v>154.5</v>
      </c>
      <c r="L325" s="41">
        <f>IF(B325&lt;&gt;"",M325-J325,"")</f>
        <v>23947.5</v>
      </c>
      <c r="M325" s="41">
        <f>IF(B325&lt;&gt;"",M324+I325+K325,"")</f>
        <v>85747.5</v>
      </c>
      <c r="N325" s="41">
        <f>IF(G325&lt;&gt;"",IF(E325&gt;=$G$7,$G$5,0),"")</f>
        <v>0</v>
      </c>
      <c r="O325" s="41">
        <f t="shared" si="43"/>
        <v>0</v>
      </c>
      <c r="P325" s="41">
        <f>IF(G325&lt;&gt;"",R324*H325/12,"")</f>
        <v>0</v>
      </c>
      <c r="Q325" s="41">
        <f>IF(G325&lt;&gt;"",R325-O325,"")</f>
        <v>0</v>
      </c>
      <c r="R325" s="41">
        <f>IF(G325&lt;&gt;"",R324+N325+P325,"")</f>
        <v>0</v>
      </c>
      <c r="T325" s="40">
        <f t="shared" si="44"/>
        <v>54302</v>
      </c>
      <c r="U325" s="53">
        <f>J325</f>
        <v>61800</v>
      </c>
      <c r="V325" s="53">
        <f>M325</f>
        <v>85747.5</v>
      </c>
      <c r="W325" s="53">
        <f>O325</f>
        <v>0</v>
      </c>
      <c r="X325" s="53">
        <f>R325</f>
        <v>0</v>
      </c>
    </row>
    <row r="326" spans="1:24" x14ac:dyDescent="0.35">
      <c r="A326" s="37">
        <f t="shared" si="37"/>
        <v>310</v>
      </c>
      <c r="B326" s="37" t="str">
        <f>IF(F326&lt;=$G$10,VLOOKUP('[1]KALKULATOR 2023 PPK'!A341,[1]Robocze!$B$23:$C$102,2),"")</f>
        <v>26 rok</v>
      </c>
      <c r="C326" s="37">
        <f t="shared" si="38"/>
        <v>2048</v>
      </c>
      <c r="D326" s="38" t="str">
        <f t="shared" si="39"/>
        <v>październik</v>
      </c>
      <c r="E326" s="39">
        <f t="shared" si="45"/>
        <v>45.833333333333556</v>
      </c>
      <c r="F326" s="43">
        <f t="shared" si="40"/>
        <v>54332</v>
      </c>
      <c r="G326" s="40">
        <f t="shared" si="41"/>
        <v>54362</v>
      </c>
      <c r="H326" s="42">
        <f>IF(F326&lt;=$G$10,$G$3,"")</f>
        <v>0.03</v>
      </c>
      <c r="I326" s="41">
        <f>IF(B326&lt;&gt;"",$G$4,"")</f>
        <v>200</v>
      </c>
      <c r="J326" s="41">
        <f t="shared" si="42"/>
        <v>62000</v>
      </c>
      <c r="K326" s="41">
        <f>IF(B326&lt;&gt;"",J326*H326/12,"")</f>
        <v>155</v>
      </c>
      <c r="L326" s="41">
        <f>IF(B326&lt;&gt;"",M326-J326,"")</f>
        <v>24102.5</v>
      </c>
      <c r="M326" s="41">
        <f>IF(B326&lt;&gt;"",M325+I326+K326,"")</f>
        <v>86102.5</v>
      </c>
      <c r="N326" s="41">
        <f>IF(G326&lt;&gt;"",IF(E326&gt;=$G$7,$G$5,0),"")</f>
        <v>0</v>
      </c>
      <c r="O326" s="41">
        <f t="shared" si="43"/>
        <v>0</v>
      </c>
      <c r="P326" s="41">
        <f>IF(G326&lt;&gt;"",R325*H326/12,"")</f>
        <v>0</v>
      </c>
      <c r="Q326" s="41">
        <f>IF(G326&lt;&gt;"",R326-O326,"")</f>
        <v>0</v>
      </c>
      <c r="R326" s="41">
        <f>IF(G326&lt;&gt;"",R325+N326+P326,"")</f>
        <v>0</v>
      </c>
      <c r="T326" s="40">
        <f t="shared" si="44"/>
        <v>54332</v>
      </c>
      <c r="U326" s="53">
        <f>J326</f>
        <v>62000</v>
      </c>
      <c r="V326" s="53">
        <f>M326</f>
        <v>86102.5</v>
      </c>
      <c r="W326" s="53">
        <f>O326</f>
        <v>0</v>
      </c>
      <c r="X326" s="53">
        <f>R326</f>
        <v>0</v>
      </c>
    </row>
    <row r="327" spans="1:24" x14ac:dyDescent="0.35">
      <c r="A327" s="37">
        <f t="shared" si="37"/>
        <v>311</v>
      </c>
      <c r="B327" s="37" t="str">
        <f>IF(F327&lt;=$G$10,VLOOKUP('[1]KALKULATOR 2023 PPK'!A342,[1]Robocze!$B$23:$C$102,2),"")</f>
        <v>26 rok</v>
      </c>
      <c r="C327" s="37">
        <f t="shared" si="38"/>
        <v>2048</v>
      </c>
      <c r="D327" s="38" t="str">
        <f t="shared" si="39"/>
        <v>listopad</v>
      </c>
      <c r="E327" s="39">
        <f t="shared" si="45"/>
        <v>45.916666666666892</v>
      </c>
      <c r="F327" s="43">
        <f t="shared" si="40"/>
        <v>54363</v>
      </c>
      <c r="G327" s="40">
        <f t="shared" si="41"/>
        <v>54392</v>
      </c>
      <c r="H327" s="42">
        <f>IF(F327&lt;=$G$10,$G$3,"")</f>
        <v>0.03</v>
      </c>
      <c r="I327" s="41">
        <f>IF(B327&lt;&gt;"",$G$4,"")</f>
        <v>200</v>
      </c>
      <c r="J327" s="41">
        <f t="shared" si="42"/>
        <v>62200</v>
      </c>
      <c r="K327" s="41">
        <f>IF(B327&lt;&gt;"",J327*H327/12,"")</f>
        <v>155.5</v>
      </c>
      <c r="L327" s="41">
        <f>IF(B327&lt;&gt;"",M327-J327,"")</f>
        <v>24258</v>
      </c>
      <c r="M327" s="41">
        <f>IF(B327&lt;&gt;"",M326+I327+K327,"")</f>
        <v>86458</v>
      </c>
      <c r="N327" s="41">
        <f>IF(G327&lt;&gt;"",IF(E327&gt;=$G$7,$G$5,0),"")</f>
        <v>0</v>
      </c>
      <c r="O327" s="41">
        <f t="shared" si="43"/>
        <v>0</v>
      </c>
      <c r="P327" s="41">
        <f>IF(G327&lt;&gt;"",R326*H327/12,"")</f>
        <v>0</v>
      </c>
      <c r="Q327" s="41">
        <f>IF(G327&lt;&gt;"",R327-O327,"")</f>
        <v>0</v>
      </c>
      <c r="R327" s="41">
        <f>IF(G327&lt;&gt;"",R326+N327+P327,"")</f>
        <v>0</v>
      </c>
      <c r="T327" s="40">
        <f t="shared" si="44"/>
        <v>54363</v>
      </c>
      <c r="U327" s="53">
        <f>J327</f>
        <v>62200</v>
      </c>
      <c r="V327" s="53">
        <f>M327</f>
        <v>86458</v>
      </c>
      <c r="W327" s="53">
        <f>O327</f>
        <v>0</v>
      </c>
      <c r="X327" s="53">
        <f>R327</f>
        <v>0</v>
      </c>
    </row>
    <row r="328" spans="1:24" s="56" customFormat="1" x14ac:dyDescent="0.35">
      <c r="A328" s="37">
        <f t="shared" si="37"/>
        <v>312</v>
      </c>
      <c r="B328" s="44" t="str">
        <f>IF(F328&lt;=$G$10,VLOOKUP('[1]KALKULATOR 2023 PPK'!A343,[1]Robocze!$B$23:$C$102,2),"")</f>
        <v>26 rok</v>
      </c>
      <c r="C328" s="44">
        <f t="shared" si="38"/>
        <v>2048</v>
      </c>
      <c r="D328" s="38" t="str">
        <f t="shared" si="39"/>
        <v>grudzień</v>
      </c>
      <c r="E328" s="45">
        <f t="shared" si="45"/>
        <v>46.000000000000227</v>
      </c>
      <c r="F328" s="46">
        <f t="shared" si="40"/>
        <v>54393</v>
      </c>
      <c r="G328" s="47">
        <f t="shared" si="41"/>
        <v>54423</v>
      </c>
      <c r="H328" s="42">
        <f>IF(F328&lt;=$G$10,$G$3,"")</f>
        <v>0.03</v>
      </c>
      <c r="I328" s="41">
        <f>IF(B328&lt;&gt;"",$G$4,"")</f>
        <v>200</v>
      </c>
      <c r="J328" s="48">
        <f t="shared" si="42"/>
        <v>62400</v>
      </c>
      <c r="K328" s="41">
        <f>IF(B328&lt;&gt;"",J328*H328/12,"")</f>
        <v>156</v>
      </c>
      <c r="L328" s="48">
        <f>IF(B328&lt;&gt;"",M328-J328,"")</f>
        <v>24414</v>
      </c>
      <c r="M328" s="41">
        <f>IF(B328&lt;&gt;"",M327+I328+K328,"")</f>
        <v>86814</v>
      </c>
      <c r="N328" s="41">
        <f>IF(G328&lt;&gt;"",IF(E328&gt;=$G$7,$G$5,0),"")</f>
        <v>0</v>
      </c>
      <c r="O328" s="48">
        <f t="shared" si="43"/>
        <v>0</v>
      </c>
      <c r="P328" s="41">
        <f>IF(G328&lt;&gt;"",R327*H328/12,"")</f>
        <v>0</v>
      </c>
      <c r="Q328" s="48">
        <f>IF(G328&lt;&gt;"",R328-O328,"")</f>
        <v>0</v>
      </c>
      <c r="R328" s="41">
        <f>IF(G328&lt;&gt;"",R327+N328+P328,"")</f>
        <v>0</v>
      </c>
      <c r="T328" s="40">
        <f t="shared" si="44"/>
        <v>54393</v>
      </c>
      <c r="U328" s="53">
        <f>J328</f>
        <v>62400</v>
      </c>
      <c r="V328" s="53">
        <f>M328</f>
        <v>86814</v>
      </c>
      <c r="W328" s="53">
        <f>O328</f>
        <v>0</v>
      </c>
      <c r="X328" s="53">
        <f>R328</f>
        <v>0</v>
      </c>
    </row>
    <row r="329" spans="1:24" x14ac:dyDescent="0.35">
      <c r="A329" s="37">
        <f t="shared" si="37"/>
        <v>313</v>
      </c>
      <c r="B329" s="37" t="str">
        <f>IF(F329&lt;=$G$10,VLOOKUP('[1]KALKULATOR 2023 PPK'!A344,[1]Robocze!$B$23:$C$102,2),"")</f>
        <v>27 rok</v>
      </c>
      <c r="C329" s="37">
        <f t="shared" si="38"/>
        <v>2049</v>
      </c>
      <c r="D329" s="38" t="str">
        <f t="shared" si="39"/>
        <v>styczeń</v>
      </c>
      <c r="E329" s="39">
        <f t="shared" si="45"/>
        <v>46.083333333333563</v>
      </c>
      <c r="F329" s="40">
        <f t="shared" si="40"/>
        <v>54424</v>
      </c>
      <c r="G329" s="40">
        <f t="shared" si="41"/>
        <v>54454</v>
      </c>
      <c r="H329" s="42">
        <f>IF(F329&lt;=$G$10,$G$3,"")</f>
        <v>0.03</v>
      </c>
      <c r="I329" s="41">
        <f>IF(B329&lt;&gt;"",$G$4,"")</f>
        <v>200</v>
      </c>
      <c r="J329" s="41">
        <f t="shared" si="42"/>
        <v>62600</v>
      </c>
      <c r="K329" s="41">
        <f>IF(B329&lt;&gt;"",J329*H329/12,"")</f>
        <v>156.5</v>
      </c>
      <c r="L329" s="41">
        <f>IF(B329&lt;&gt;"",M329-J329,"")</f>
        <v>24570.5</v>
      </c>
      <c r="M329" s="41">
        <f>IF(B329&lt;&gt;"",M328+I329+K329,"")</f>
        <v>87170.5</v>
      </c>
      <c r="N329" s="41">
        <f>IF(G329&lt;&gt;"",IF(E329&gt;=$G$7,$G$5,0),"")</f>
        <v>0</v>
      </c>
      <c r="O329" s="41">
        <f t="shared" si="43"/>
        <v>0</v>
      </c>
      <c r="P329" s="41">
        <f>IF(G329&lt;&gt;"",R328*H329/12,"")</f>
        <v>0</v>
      </c>
      <c r="Q329" s="41">
        <f>IF(G329&lt;&gt;"",R329-O329,"")</f>
        <v>0</v>
      </c>
      <c r="R329" s="41">
        <f>IF(G329&lt;&gt;"",R328+N329+P329,"")</f>
        <v>0</v>
      </c>
      <c r="T329" s="40">
        <f t="shared" si="44"/>
        <v>54424</v>
      </c>
      <c r="U329" s="53">
        <f>J329</f>
        <v>62600</v>
      </c>
      <c r="V329" s="53">
        <f>M329</f>
        <v>87170.5</v>
      </c>
      <c r="W329" s="53">
        <f>O329</f>
        <v>0</v>
      </c>
      <c r="X329" s="53">
        <f>R329</f>
        <v>0</v>
      </c>
    </row>
    <row r="330" spans="1:24" x14ac:dyDescent="0.35">
      <c r="A330" s="37">
        <f t="shared" si="37"/>
        <v>314</v>
      </c>
      <c r="B330" s="37" t="str">
        <f>IF(F330&lt;=$G$10,VLOOKUP('[1]KALKULATOR 2023 PPK'!A345,[1]Robocze!$B$23:$C$102,2),"")</f>
        <v>27 rok</v>
      </c>
      <c r="C330" s="37">
        <f t="shared" si="38"/>
        <v>2049</v>
      </c>
      <c r="D330" s="38" t="str">
        <f t="shared" si="39"/>
        <v>luty</v>
      </c>
      <c r="E330" s="39">
        <f t="shared" si="45"/>
        <v>46.166666666666899</v>
      </c>
      <c r="F330" s="43">
        <f t="shared" si="40"/>
        <v>54455</v>
      </c>
      <c r="G330" s="40">
        <f t="shared" si="41"/>
        <v>54482</v>
      </c>
      <c r="H330" s="42">
        <f>IF(F330&lt;=$G$10,$G$3,"")</f>
        <v>0.03</v>
      </c>
      <c r="I330" s="41">
        <f>IF(B330&lt;&gt;"",$G$4,"")</f>
        <v>200</v>
      </c>
      <c r="J330" s="41">
        <f t="shared" si="42"/>
        <v>62800</v>
      </c>
      <c r="K330" s="41">
        <f>IF(B330&lt;&gt;"",J330*H330/12,"")</f>
        <v>157</v>
      </c>
      <c r="L330" s="41">
        <f>IF(B330&lt;&gt;"",M330-J330,"")</f>
        <v>24727.5</v>
      </c>
      <c r="M330" s="41">
        <f>IF(B330&lt;&gt;"",M329+I330+K330,"")</f>
        <v>87527.5</v>
      </c>
      <c r="N330" s="41">
        <f>IF(G330&lt;&gt;"",IF(E330&gt;=$G$7,$G$5,0),"")</f>
        <v>0</v>
      </c>
      <c r="O330" s="41">
        <f t="shared" si="43"/>
        <v>0</v>
      </c>
      <c r="P330" s="41">
        <f>IF(G330&lt;&gt;"",R329*H330/12,"")</f>
        <v>0</v>
      </c>
      <c r="Q330" s="41">
        <f>IF(G330&lt;&gt;"",R330-O330,"")</f>
        <v>0</v>
      </c>
      <c r="R330" s="41">
        <f>IF(G330&lt;&gt;"",R329+N330+P330,"")</f>
        <v>0</v>
      </c>
      <c r="T330" s="40">
        <f t="shared" si="44"/>
        <v>54455</v>
      </c>
      <c r="U330" s="53">
        <f>J330</f>
        <v>62800</v>
      </c>
      <c r="V330" s="53">
        <f>M330</f>
        <v>87527.5</v>
      </c>
      <c r="W330" s="53">
        <f>O330</f>
        <v>0</v>
      </c>
      <c r="X330" s="53">
        <f>R330</f>
        <v>0</v>
      </c>
    </row>
    <row r="331" spans="1:24" x14ac:dyDescent="0.35">
      <c r="A331" s="37">
        <f t="shared" si="37"/>
        <v>315</v>
      </c>
      <c r="B331" s="37" t="str">
        <f>IF(F331&lt;=$G$10,VLOOKUP('[1]KALKULATOR 2023 PPK'!A346,[1]Robocze!$B$23:$C$102,2),"")</f>
        <v>27 rok</v>
      </c>
      <c r="C331" s="37">
        <f t="shared" si="38"/>
        <v>2049</v>
      </c>
      <c r="D331" s="38" t="str">
        <f t="shared" si="39"/>
        <v>marzec</v>
      </c>
      <c r="E331" s="39">
        <f t="shared" si="45"/>
        <v>46.250000000000234</v>
      </c>
      <c r="F331" s="43">
        <f t="shared" si="40"/>
        <v>54483</v>
      </c>
      <c r="G331" s="40">
        <f t="shared" si="41"/>
        <v>54513</v>
      </c>
      <c r="H331" s="42">
        <f>IF(F331&lt;=$G$10,$G$3,"")</f>
        <v>0.03</v>
      </c>
      <c r="I331" s="41">
        <f>IF(B331&lt;&gt;"",$G$4,"")</f>
        <v>200</v>
      </c>
      <c r="J331" s="41">
        <f t="shared" si="42"/>
        <v>63000</v>
      </c>
      <c r="K331" s="41">
        <f>IF(B331&lt;&gt;"",J331*H331/12,"")</f>
        <v>157.5</v>
      </c>
      <c r="L331" s="41">
        <f>IF(B331&lt;&gt;"",M331-J331,"")</f>
        <v>24885</v>
      </c>
      <c r="M331" s="41">
        <f>IF(B331&lt;&gt;"",M330+I331+K331,"")</f>
        <v>87885</v>
      </c>
      <c r="N331" s="41">
        <f>IF(G331&lt;&gt;"",IF(E331&gt;=$G$7,$G$5,0),"")</f>
        <v>0</v>
      </c>
      <c r="O331" s="41">
        <f t="shared" si="43"/>
        <v>0</v>
      </c>
      <c r="P331" s="41">
        <f>IF(G331&lt;&gt;"",R330*H331/12,"")</f>
        <v>0</v>
      </c>
      <c r="Q331" s="41">
        <f>IF(G331&lt;&gt;"",R331-O331,"")</f>
        <v>0</v>
      </c>
      <c r="R331" s="41">
        <f>IF(G331&lt;&gt;"",R330+N331+P331,"")</f>
        <v>0</v>
      </c>
      <c r="T331" s="40">
        <f t="shared" si="44"/>
        <v>54483</v>
      </c>
      <c r="U331" s="53">
        <f>J331</f>
        <v>63000</v>
      </c>
      <c r="V331" s="53">
        <f>M331</f>
        <v>87885</v>
      </c>
      <c r="W331" s="53">
        <f>O331</f>
        <v>0</v>
      </c>
      <c r="X331" s="53">
        <f>R331</f>
        <v>0</v>
      </c>
    </row>
    <row r="332" spans="1:24" x14ac:dyDescent="0.35">
      <c r="A332" s="37">
        <f t="shared" si="37"/>
        <v>316</v>
      </c>
      <c r="B332" s="37" t="str">
        <f>IF(F332&lt;=$G$10,VLOOKUP('[1]KALKULATOR 2023 PPK'!A347,[1]Robocze!$B$23:$C$102,2),"")</f>
        <v>27 rok</v>
      </c>
      <c r="C332" s="37">
        <f t="shared" si="38"/>
        <v>2049</v>
      </c>
      <c r="D332" s="38" t="str">
        <f t="shared" si="39"/>
        <v>kwiecień</v>
      </c>
      <c r="E332" s="39">
        <f t="shared" si="45"/>
        <v>46.33333333333357</v>
      </c>
      <c r="F332" s="43">
        <f t="shared" si="40"/>
        <v>54514</v>
      </c>
      <c r="G332" s="40">
        <f t="shared" si="41"/>
        <v>54543</v>
      </c>
      <c r="H332" s="42">
        <f>IF(F332&lt;=$G$10,$G$3,"")</f>
        <v>0.03</v>
      </c>
      <c r="I332" s="41">
        <f>IF(B332&lt;&gt;"",$G$4,"")</f>
        <v>200</v>
      </c>
      <c r="J332" s="41">
        <f t="shared" si="42"/>
        <v>63200</v>
      </c>
      <c r="K332" s="41">
        <f>IF(B332&lt;&gt;"",J332*H332/12,"")</f>
        <v>158</v>
      </c>
      <c r="L332" s="41">
        <f>IF(B332&lt;&gt;"",M332-J332,"")</f>
        <v>25043</v>
      </c>
      <c r="M332" s="41">
        <f>IF(B332&lt;&gt;"",M331+I332+K332,"")</f>
        <v>88243</v>
      </c>
      <c r="N332" s="41">
        <f>IF(G332&lt;&gt;"",IF(E332&gt;=$G$7,$G$5,0),"")</f>
        <v>0</v>
      </c>
      <c r="O332" s="41">
        <f t="shared" si="43"/>
        <v>0</v>
      </c>
      <c r="P332" s="41">
        <f>IF(G332&lt;&gt;"",R331*H332/12,"")</f>
        <v>0</v>
      </c>
      <c r="Q332" s="41">
        <f>IF(G332&lt;&gt;"",R332-O332,"")</f>
        <v>0</v>
      </c>
      <c r="R332" s="41">
        <f>IF(G332&lt;&gt;"",R331+N332+P332,"")</f>
        <v>0</v>
      </c>
      <c r="T332" s="40">
        <f t="shared" si="44"/>
        <v>54514</v>
      </c>
      <c r="U332" s="53">
        <f>J332</f>
        <v>63200</v>
      </c>
      <c r="V332" s="53">
        <f>M332</f>
        <v>88243</v>
      </c>
      <c r="W332" s="53">
        <f>O332</f>
        <v>0</v>
      </c>
      <c r="X332" s="53">
        <f>R332</f>
        <v>0</v>
      </c>
    </row>
    <row r="333" spans="1:24" x14ac:dyDescent="0.35">
      <c r="A333" s="37">
        <f t="shared" si="37"/>
        <v>317</v>
      </c>
      <c r="B333" s="37" t="str">
        <f>IF(F333&lt;=$G$10,VLOOKUP('[1]KALKULATOR 2023 PPK'!A348,[1]Robocze!$B$23:$C$102,2),"")</f>
        <v>27 rok</v>
      </c>
      <c r="C333" s="37">
        <f t="shared" si="38"/>
        <v>2049</v>
      </c>
      <c r="D333" s="38" t="str">
        <f t="shared" si="39"/>
        <v>maj</v>
      </c>
      <c r="E333" s="39">
        <f t="shared" si="45"/>
        <v>46.416666666666906</v>
      </c>
      <c r="F333" s="43">
        <f t="shared" si="40"/>
        <v>54544</v>
      </c>
      <c r="G333" s="40">
        <f t="shared" si="41"/>
        <v>54574</v>
      </c>
      <c r="H333" s="42">
        <f>IF(F333&lt;=$G$10,$G$3,"")</f>
        <v>0.03</v>
      </c>
      <c r="I333" s="41">
        <f>IF(B333&lt;&gt;"",$G$4,"")</f>
        <v>200</v>
      </c>
      <c r="J333" s="41">
        <f t="shared" si="42"/>
        <v>63400</v>
      </c>
      <c r="K333" s="41">
        <f>IF(B333&lt;&gt;"",J333*H333/12,"")</f>
        <v>158.5</v>
      </c>
      <c r="L333" s="41">
        <f>IF(B333&lt;&gt;"",M333-J333,"")</f>
        <v>25201.5</v>
      </c>
      <c r="M333" s="41">
        <f>IF(B333&lt;&gt;"",M332+I333+K333,"")</f>
        <v>88601.5</v>
      </c>
      <c r="N333" s="41">
        <f>IF(G333&lt;&gt;"",IF(E333&gt;=$G$7,$G$5,0),"")</f>
        <v>0</v>
      </c>
      <c r="O333" s="41">
        <f t="shared" si="43"/>
        <v>0</v>
      </c>
      <c r="P333" s="41">
        <f>IF(G333&lt;&gt;"",R332*H333/12,"")</f>
        <v>0</v>
      </c>
      <c r="Q333" s="41">
        <f>IF(G333&lt;&gt;"",R333-O333,"")</f>
        <v>0</v>
      </c>
      <c r="R333" s="41">
        <f>IF(G333&lt;&gt;"",R332+N333+P333,"")</f>
        <v>0</v>
      </c>
      <c r="T333" s="40">
        <f t="shared" si="44"/>
        <v>54544</v>
      </c>
      <c r="U333" s="53">
        <f>J333</f>
        <v>63400</v>
      </c>
      <c r="V333" s="53">
        <f>M333</f>
        <v>88601.5</v>
      </c>
      <c r="W333" s="53">
        <f>O333</f>
        <v>0</v>
      </c>
      <c r="X333" s="53">
        <f>R333</f>
        <v>0</v>
      </c>
    </row>
    <row r="334" spans="1:24" x14ac:dyDescent="0.35">
      <c r="A334" s="37">
        <f t="shared" si="37"/>
        <v>318</v>
      </c>
      <c r="B334" s="37" t="str">
        <f>IF(F334&lt;=$G$10,VLOOKUP('[1]KALKULATOR 2023 PPK'!A349,[1]Robocze!$B$23:$C$102,2),"")</f>
        <v>27 rok</v>
      </c>
      <c r="C334" s="37">
        <f t="shared" si="38"/>
        <v>2049</v>
      </c>
      <c r="D334" s="38" t="str">
        <f t="shared" si="39"/>
        <v>czerwiec</v>
      </c>
      <c r="E334" s="39">
        <f t="shared" si="45"/>
        <v>46.500000000000242</v>
      </c>
      <c r="F334" s="43">
        <f t="shared" si="40"/>
        <v>54575</v>
      </c>
      <c r="G334" s="40">
        <f t="shared" si="41"/>
        <v>54604</v>
      </c>
      <c r="H334" s="42">
        <f>IF(F334&lt;=$G$10,$G$3,"")</f>
        <v>0.03</v>
      </c>
      <c r="I334" s="41">
        <f>IF(B334&lt;&gt;"",$G$4,"")</f>
        <v>200</v>
      </c>
      <c r="J334" s="41">
        <f t="shared" si="42"/>
        <v>63600</v>
      </c>
      <c r="K334" s="41">
        <f>IF(B334&lt;&gt;"",J334*H334/12,"")</f>
        <v>159</v>
      </c>
      <c r="L334" s="41">
        <f>IF(B334&lt;&gt;"",M334-J334,"")</f>
        <v>25360.5</v>
      </c>
      <c r="M334" s="41">
        <f>IF(B334&lt;&gt;"",M333+I334+K334,"")</f>
        <v>88960.5</v>
      </c>
      <c r="N334" s="41">
        <f>IF(G334&lt;&gt;"",IF(E334&gt;=$G$7,$G$5,0),"")</f>
        <v>0</v>
      </c>
      <c r="O334" s="41">
        <f t="shared" si="43"/>
        <v>0</v>
      </c>
      <c r="P334" s="41">
        <f>IF(G334&lt;&gt;"",R333*H334/12,"")</f>
        <v>0</v>
      </c>
      <c r="Q334" s="41">
        <f>IF(G334&lt;&gt;"",R334-O334,"")</f>
        <v>0</v>
      </c>
      <c r="R334" s="41">
        <f>IF(G334&lt;&gt;"",R333+N334+P334,"")</f>
        <v>0</v>
      </c>
      <c r="T334" s="40">
        <f t="shared" si="44"/>
        <v>54575</v>
      </c>
      <c r="U334" s="53">
        <f>J334</f>
        <v>63600</v>
      </c>
      <c r="V334" s="53">
        <f>M334</f>
        <v>88960.5</v>
      </c>
      <c r="W334" s="53">
        <f>O334</f>
        <v>0</v>
      </c>
      <c r="X334" s="53">
        <f>R334</f>
        <v>0</v>
      </c>
    </row>
    <row r="335" spans="1:24" x14ac:dyDescent="0.35">
      <c r="A335" s="37">
        <f t="shared" si="37"/>
        <v>319</v>
      </c>
      <c r="B335" s="37" t="str">
        <f>IF(F335&lt;=$G$10,VLOOKUP('[1]KALKULATOR 2023 PPK'!A350,[1]Robocze!$B$23:$C$102,2),"")</f>
        <v>27 rok</v>
      </c>
      <c r="C335" s="37">
        <f t="shared" si="38"/>
        <v>2049</v>
      </c>
      <c r="D335" s="38" t="str">
        <f t="shared" si="39"/>
        <v>lipiec</v>
      </c>
      <c r="E335" s="39">
        <f t="shared" si="45"/>
        <v>46.583333333333577</v>
      </c>
      <c r="F335" s="43">
        <f t="shared" si="40"/>
        <v>54605</v>
      </c>
      <c r="G335" s="40">
        <f t="shared" si="41"/>
        <v>54635</v>
      </c>
      <c r="H335" s="42">
        <f>IF(F335&lt;=$G$10,$G$3,"")</f>
        <v>0.03</v>
      </c>
      <c r="I335" s="41">
        <f>IF(B335&lt;&gt;"",$G$4,"")</f>
        <v>200</v>
      </c>
      <c r="J335" s="41">
        <f t="shared" si="42"/>
        <v>63800</v>
      </c>
      <c r="K335" s="41">
        <f>IF(B335&lt;&gt;"",J335*H335/12,"")</f>
        <v>159.5</v>
      </c>
      <c r="L335" s="41">
        <f>IF(B335&lt;&gt;"",M335-J335,"")</f>
        <v>25520</v>
      </c>
      <c r="M335" s="41">
        <f>IF(B335&lt;&gt;"",M334+I335+K335,"")</f>
        <v>89320</v>
      </c>
      <c r="N335" s="41">
        <f>IF(G335&lt;&gt;"",IF(E335&gt;=$G$7,$G$5,0),"")</f>
        <v>0</v>
      </c>
      <c r="O335" s="41">
        <f t="shared" si="43"/>
        <v>0</v>
      </c>
      <c r="P335" s="41">
        <f>IF(G335&lt;&gt;"",R334*H335/12,"")</f>
        <v>0</v>
      </c>
      <c r="Q335" s="41">
        <f>IF(G335&lt;&gt;"",R335-O335,"")</f>
        <v>0</v>
      </c>
      <c r="R335" s="41">
        <f>IF(G335&lt;&gt;"",R334+N335+P335,"")</f>
        <v>0</v>
      </c>
      <c r="T335" s="40">
        <f t="shared" si="44"/>
        <v>54605</v>
      </c>
      <c r="U335" s="53">
        <f>J335</f>
        <v>63800</v>
      </c>
      <c r="V335" s="53">
        <f>M335</f>
        <v>89320</v>
      </c>
      <c r="W335" s="53">
        <f>O335</f>
        <v>0</v>
      </c>
      <c r="X335" s="53">
        <f>R335</f>
        <v>0</v>
      </c>
    </row>
    <row r="336" spans="1:24" x14ac:dyDescent="0.35">
      <c r="A336" s="37">
        <f t="shared" si="37"/>
        <v>320</v>
      </c>
      <c r="B336" s="37" t="str">
        <f>IF(F336&lt;=$G$10,VLOOKUP('[1]KALKULATOR 2023 PPK'!A351,[1]Robocze!$B$23:$C$102,2),"")</f>
        <v>27 rok</v>
      </c>
      <c r="C336" s="37">
        <f t="shared" si="38"/>
        <v>2049</v>
      </c>
      <c r="D336" s="38" t="str">
        <f t="shared" si="39"/>
        <v>sierpień</v>
      </c>
      <c r="E336" s="39">
        <f t="shared" si="45"/>
        <v>46.666666666666913</v>
      </c>
      <c r="F336" s="43">
        <f t="shared" si="40"/>
        <v>54636</v>
      </c>
      <c r="G336" s="40">
        <f t="shared" si="41"/>
        <v>54666</v>
      </c>
      <c r="H336" s="42">
        <f>IF(F336&lt;=$G$10,$G$3,"")</f>
        <v>0.03</v>
      </c>
      <c r="I336" s="41">
        <f>IF(B336&lt;&gt;"",$G$4,"")</f>
        <v>200</v>
      </c>
      <c r="J336" s="41">
        <f t="shared" si="42"/>
        <v>64000</v>
      </c>
      <c r="K336" s="41">
        <f>IF(B336&lt;&gt;"",J336*H336/12,"")</f>
        <v>160</v>
      </c>
      <c r="L336" s="41">
        <f>IF(B336&lt;&gt;"",M336-J336,"")</f>
        <v>25680</v>
      </c>
      <c r="M336" s="41">
        <f>IF(B336&lt;&gt;"",M335+I336+K336,"")</f>
        <v>89680</v>
      </c>
      <c r="N336" s="41">
        <f>IF(G336&lt;&gt;"",IF(E336&gt;=$G$7,$G$5,0),"")</f>
        <v>0</v>
      </c>
      <c r="O336" s="41">
        <f t="shared" si="43"/>
        <v>0</v>
      </c>
      <c r="P336" s="41">
        <f>IF(G336&lt;&gt;"",R335*H336/12,"")</f>
        <v>0</v>
      </c>
      <c r="Q336" s="41">
        <f>IF(G336&lt;&gt;"",R336-O336,"")</f>
        <v>0</v>
      </c>
      <c r="R336" s="41">
        <f>IF(G336&lt;&gt;"",R335+N336+P336,"")</f>
        <v>0</v>
      </c>
      <c r="T336" s="40">
        <f t="shared" si="44"/>
        <v>54636</v>
      </c>
      <c r="U336" s="53">
        <f>J336</f>
        <v>64000</v>
      </c>
      <c r="V336" s="53">
        <f>M336</f>
        <v>89680</v>
      </c>
      <c r="W336" s="53">
        <f>O336</f>
        <v>0</v>
      </c>
      <c r="X336" s="53">
        <f>R336</f>
        <v>0</v>
      </c>
    </row>
    <row r="337" spans="1:24" x14ac:dyDescent="0.35">
      <c r="A337" s="37">
        <f t="shared" si="37"/>
        <v>321</v>
      </c>
      <c r="B337" s="37" t="str">
        <f>IF(F337&lt;=$G$10,VLOOKUP('[1]KALKULATOR 2023 PPK'!A352,[1]Robocze!$B$23:$C$102,2),"")</f>
        <v>27 rok</v>
      </c>
      <c r="C337" s="37">
        <f t="shared" si="38"/>
        <v>2049</v>
      </c>
      <c r="D337" s="38" t="str">
        <f t="shared" si="39"/>
        <v>wrzesień</v>
      </c>
      <c r="E337" s="39">
        <f t="shared" si="45"/>
        <v>46.750000000000249</v>
      </c>
      <c r="F337" s="43">
        <f t="shared" si="40"/>
        <v>54667</v>
      </c>
      <c r="G337" s="40">
        <f t="shared" si="41"/>
        <v>54696</v>
      </c>
      <c r="H337" s="42">
        <f>IF(F337&lt;=$G$10,$G$3,"")</f>
        <v>0.03</v>
      </c>
      <c r="I337" s="41">
        <f>IF(B337&lt;&gt;"",$G$4,"")</f>
        <v>200</v>
      </c>
      <c r="J337" s="41">
        <f t="shared" si="42"/>
        <v>64200</v>
      </c>
      <c r="K337" s="41">
        <f>IF(B337&lt;&gt;"",J337*H337/12,"")</f>
        <v>160.5</v>
      </c>
      <c r="L337" s="41">
        <f>IF(B337&lt;&gt;"",M337-J337,"")</f>
        <v>25840.5</v>
      </c>
      <c r="M337" s="41">
        <f>IF(B337&lt;&gt;"",M336+I337+K337,"")</f>
        <v>90040.5</v>
      </c>
      <c r="N337" s="41">
        <f>IF(G337&lt;&gt;"",IF(E337&gt;=$G$7,$G$5,0),"")</f>
        <v>0</v>
      </c>
      <c r="O337" s="41">
        <f t="shared" si="43"/>
        <v>0</v>
      </c>
      <c r="P337" s="41">
        <f>IF(G337&lt;&gt;"",R336*H337/12,"")</f>
        <v>0</v>
      </c>
      <c r="Q337" s="41">
        <f>IF(G337&lt;&gt;"",R337-O337,"")</f>
        <v>0</v>
      </c>
      <c r="R337" s="41">
        <f>IF(G337&lt;&gt;"",R336+N337+P337,"")</f>
        <v>0</v>
      </c>
      <c r="T337" s="40">
        <f t="shared" si="44"/>
        <v>54667</v>
      </c>
      <c r="U337" s="53">
        <f>J337</f>
        <v>64200</v>
      </c>
      <c r="V337" s="53">
        <f>M337</f>
        <v>90040.5</v>
      </c>
      <c r="W337" s="53">
        <f>O337</f>
        <v>0</v>
      </c>
      <c r="X337" s="53">
        <f>R337</f>
        <v>0</v>
      </c>
    </row>
    <row r="338" spans="1:24" x14ac:dyDescent="0.35">
      <c r="A338" s="37">
        <f t="shared" ref="A338:A401" si="46">IFERROR(IF((A337+1)&lt;=($G$8-$G$6)*12,A337+1,""),"")</f>
        <v>322</v>
      </c>
      <c r="B338" s="37" t="str">
        <f>IF(F338&lt;=$G$10,VLOOKUP('[1]KALKULATOR 2023 PPK'!A353,[1]Robocze!$B$23:$C$102,2),"")</f>
        <v>27 rok</v>
      </c>
      <c r="C338" s="37">
        <f t="shared" ref="C338:C401" si="47">IF(B338="","",YEAR(F338))</f>
        <v>2049</v>
      </c>
      <c r="D338" s="38" t="str">
        <f t="shared" ref="D338:D401" si="48">IF(B338&lt;&gt;"",TEXT(F338,"mmmm"),"")</f>
        <v>październik</v>
      </c>
      <c r="E338" s="39">
        <f t="shared" si="45"/>
        <v>46.833333333333584</v>
      </c>
      <c r="F338" s="43">
        <f t="shared" ref="F338:F401" si="49">IF(OR(B337="",F337&gt;$G$10,A338=""),"",EDATE(F337,1))</f>
        <v>54697</v>
      </c>
      <c r="G338" s="40">
        <f t="shared" ref="G338:G401" si="50">IFERROR(EOMONTH(F338,0),"")</f>
        <v>54727</v>
      </c>
      <c r="H338" s="42">
        <f>IF(F338&lt;=$G$10,$G$3,"")</f>
        <v>0.03</v>
      </c>
      <c r="I338" s="41">
        <f>IF(B338&lt;&gt;"",$G$4,"")</f>
        <v>200</v>
      </c>
      <c r="J338" s="41">
        <f t="shared" ref="J338:J401" si="51">IFERROR(J337+I338,"")</f>
        <v>64400</v>
      </c>
      <c r="K338" s="41">
        <f>IF(B338&lt;&gt;"",J338*H338/12,"")</f>
        <v>161</v>
      </c>
      <c r="L338" s="41">
        <f>IF(B338&lt;&gt;"",M338-J338,"")</f>
        <v>26001.5</v>
      </c>
      <c r="M338" s="41">
        <f>IF(B338&lt;&gt;"",M337+I338+K338,"")</f>
        <v>90401.5</v>
      </c>
      <c r="N338" s="41">
        <f>IF(G338&lt;&gt;"",IF(E338&gt;=$G$7,$G$5,0),"")</f>
        <v>0</v>
      </c>
      <c r="O338" s="41">
        <f t="shared" ref="O338:O401" si="52">IFERROR(O337+N338,"")</f>
        <v>0</v>
      </c>
      <c r="P338" s="41">
        <f>IF(G338&lt;&gt;"",R337*H338/12,"")</f>
        <v>0</v>
      </c>
      <c r="Q338" s="41">
        <f>IF(G338&lt;&gt;"",R338-O338,"")</f>
        <v>0</v>
      </c>
      <c r="R338" s="41">
        <f>IF(G338&lt;&gt;"",R337+N338+P338,"")</f>
        <v>0</v>
      </c>
      <c r="T338" s="40">
        <f t="shared" ref="T338:T401" si="53">F338</f>
        <v>54697</v>
      </c>
      <c r="U338" s="53">
        <f>J338</f>
        <v>64400</v>
      </c>
      <c r="V338" s="53">
        <f>M338</f>
        <v>90401.5</v>
      </c>
      <c r="W338" s="53">
        <f>O338</f>
        <v>0</v>
      </c>
      <c r="X338" s="53">
        <f>R338</f>
        <v>0</v>
      </c>
    </row>
    <row r="339" spans="1:24" x14ac:dyDescent="0.35">
      <c r="A339" s="37">
        <f t="shared" si="46"/>
        <v>323</v>
      </c>
      <c r="B339" s="37" t="str">
        <f>IF(F339&lt;=$G$10,VLOOKUP('[1]KALKULATOR 2023 PPK'!A354,[1]Robocze!$B$23:$C$102,2),"")</f>
        <v>27 rok</v>
      </c>
      <c r="C339" s="37">
        <f t="shared" si="47"/>
        <v>2049</v>
      </c>
      <c r="D339" s="38" t="str">
        <f t="shared" si="48"/>
        <v>listopad</v>
      </c>
      <c r="E339" s="39">
        <f t="shared" ref="E339:E402" si="54">IF(B339="","",E338+1/12)</f>
        <v>46.91666666666692</v>
      </c>
      <c r="F339" s="43">
        <f t="shared" si="49"/>
        <v>54728</v>
      </c>
      <c r="G339" s="40">
        <f t="shared" si="50"/>
        <v>54757</v>
      </c>
      <c r="H339" s="42">
        <f>IF(F339&lt;=$G$10,$G$3,"")</f>
        <v>0.03</v>
      </c>
      <c r="I339" s="41">
        <f>IF(B339&lt;&gt;"",$G$4,"")</f>
        <v>200</v>
      </c>
      <c r="J339" s="41">
        <f t="shared" si="51"/>
        <v>64600</v>
      </c>
      <c r="K339" s="41">
        <f>IF(B339&lt;&gt;"",J339*H339/12,"")</f>
        <v>161.5</v>
      </c>
      <c r="L339" s="41">
        <f>IF(B339&lt;&gt;"",M339-J339,"")</f>
        <v>26163</v>
      </c>
      <c r="M339" s="41">
        <f>IF(B339&lt;&gt;"",M338+I339+K339,"")</f>
        <v>90763</v>
      </c>
      <c r="N339" s="41">
        <f>IF(G339&lt;&gt;"",IF(E339&gt;=$G$7,$G$5,0),"")</f>
        <v>0</v>
      </c>
      <c r="O339" s="41">
        <f t="shared" si="52"/>
        <v>0</v>
      </c>
      <c r="P339" s="41">
        <f>IF(G339&lt;&gt;"",R338*H339/12,"")</f>
        <v>0</v>
      </c>
      <c r="Q339" s="41">
        <f>IF(G339&lt;&gt;"",R339-O339,"")</f>
        <v>0</v>
      </c>
      <c r="R339" s="41">
        <f>IF(G339&lt;&gt;"",R338+N339+P339,"")</f>
        <v>0</v>
      </c>
      <c r="T339" s="40">
        <f t="shared" si="53"/>
        <v>54728</v>
      </c>
      <c r="U339" s="53">
        <f>J339</f>
        <v>64600</v>
      </c>
      <c r="V339" s="53">
        <f>M339</f>
        <v>90763</v>
      </c>
      <c r="W339" s="53">
        <f>O339</f>
        <v>0</v>
      </c>
      <c r="X339" s="53">
        <f>R339</f>
        <v>0</v>
      </c>
    </row>
    <row r="340" spans="1:24" s="56" customFormat="1" x14ac:dyDescent="0.35">
      <c r="A340" s="37">
        <f t="shared" si="46"/>
        <v>324</v>
      </c>
      <c r="B340" s="44" t="str">
        <f>IF(F340&lt;=$G$10,VLOOKUP('[1]KALKULATOR 2023 PPK'!A355,[1]Robocze!$B$23:$C$102,2),"")</f>
        <v>27 rok</v>
      </c>
      <c r="C340" s="44">
        <f t="shared" si="47"/>
        <v>2049</v>
      </c>
      <c r="D340" s="38" t="str">
        <f t="shared" si="48"/>
        <v>grudzień</v>
      </c>
      <c r="E340" s="45">
        <f t="shared" si="54"/>
        <v>47.000000000000256</v>
      </c>
      <c r="F340" s="46">
        <f t="shared" si="49"/>
        <v>54758</v>
      </c>
      <c r="G340" s="47">
        <f t="shared" si="50"/>
        <v>54788</v>
      </c>
      <c r="H340" s="42">
        <f>IF(F340&lt;=$G$10,$G$3,"")</f>
        <v>0.03</v>
      </c>
      <c r="I340" s="41">
        <f>IF(B340&lt;&gt;"",$G$4,"")</f>
        <v>200</v>
      </c>
      <c r="J340" s="48">
        <f t="shared" si="51"/>
        <v>64800</v>
      </c>
      <c r="K340" s="41">
        <f>IF(B340&lt;&gt;"",J340*H340/12,"")</f>
        <v>162</v>
      </c>
      <c r="L340" s="48">
        <f>IF(B340&lt;&gt;"",M340-J340,"")</f>
        <v>26325</v>
      </c>
      <c r="M340" s="41">
        <f>IF(B340&lt;&gt;"",M339+I340+K340,"")</f>
        <v>91125</v>
      </c>
      <c r="N340" s="41">
        <f>IF(G340&lt;&gt;"",IF(E340&gt;=$G$7,$G$5,0),"")</f>
        <v>0</v>
      </c>
      <c r="O340" s="48">
        <f t="shared" si="52"/>
        <v>0</v>
      </c>
      <c r="P340" s="41">
        <f>IF(G340&lt;&gt;"",R339*H340/12,"")</f>
        <v>0</v>
      </c>
      <c r="Q340" s="48">
        <f>IF(G340&lt;&gt;"",R340-O340,"")</f>
        <v>0</v>
      </c>
      <c r="R340" s="41">
        <f>IF(G340&lt;&gt;"",R339+N340+P340,"")</f>
        <v>0</v>
      </c>
      <c r="T340" s="40">
        <f t="shared" si="53"/>
        <v>54758</v>
      </c>
      <c r="U340" s="53">
        <f>J340</f>
        <v>64800</v>
      </c>
      <c r="V340" s="53">
        <f>M340</f>
        <v>91125</v>
      </c>
      <c r="W340" s="53">
        <f>O340</f>
        <v>0</v>
      </c>
      <c r="X340" s="53">
        <f>R340</f>
        <v>0</v>
      </c>
    </row>
    <row r="341" spans="1:24" x14ac:dyDescent="0.35">
      <c r="A341" s="37">
        <f t="shared" si="46"/>
        <v>325</v>
      </c>
      <c r="B341" s="37" t="str">
        <f>IF(F341&lt;=$G$10,VLOOKUP('[1]KALKULATOR 2023 PPK'!A356,[1]Robocze!$B$23:$C$102,2),"")</f>
        <v>28 rok</v>
      </c>
      <c r="C341" s="37">
        <f t="shared" si="47"/>
        <v>2050</v>
      </c>
      <c r="D341" s="38" t="str">
        <f t="shared" si="48"/>
        <v>styczeń</v>
      </c>
      <c r="E341" s="39">
        <f t="shared" si="54"/>
        <v>47.083333333333591</v>
      </c>
      <c r="F341" s="40">
        <f t="shared" si="49"/>
        <v>54789</v>
      </c>
      <c r="G341" s="40">
        <f t="shared" si="50"/>
        <v>54819</v>
      </c>
      <c r="H341" s="42">
        <f>IF(F341&lt;=$G$10,$G$3,"")</f>
        <v>0.03</v>
      </c>
      <c r="I341" s="41">
        <f>IF(B341&lt;&gt;"",$G$4,"")</f>
        <v>200</v>
      </c>
      <c r="J341" s="41">
        <f t="shared" si="51"/>
        <v>65000</v>
      </c>
      <c r="K341" s="41">
        <f>IF(B341&lt;&gt;"",J341*H341/12,"")</f>
        <v>162.5</v>
      </c>
      <c r="L341" s="41">
        <f>IF(B341&lt;&gt;"",M341-J341,"")</f>
        <v>26487.5</v>
      </c>
      <c r="M341" s="41">
        <f>IF(B341&lt;&gt;"",M340+I341+K341,"")</f>
        <v>91487.5</v>
      </c>
      <c r="N341" s="41">
        <f>IF(G341&lt;&gt;"",IF(E341&gt;=$G$7,$G$5,0),"")</f>
        <v>0</v>
      </c>
      <c r="O341" s="41">
        <f t="shared" si="52"/>
        <v>0</v>
      </c>
      <c r="P341" s="41">
        <f>IF(G341&lt;&gt;"",R340*H341/12,"")</f>
        <v>0</v>
      </c>
      <c r="Q341" s="41">
        <f>IF(G341&lt;&gt;"",R341-O341,"")</f>
        <v>0</v>
      </c>
      <c r="R341" s="41">
        <f>IF(G341&lt;&gt;"",R340+N341+P341,"")</f>
        <v>0</v>
      </c>
      <c r="T341" s="40">
        <f t="shared" si="53"/>
        <v>54789</v>
      </c>
      <c r="U341" s="53">
        <f>J341</f>
        <v>65000</v>
      </c>
      <c r="V341" s="53">
        <f>M341</f>
        <v>91487.5</v>
      </c>
      <c r="W341" s="53">
        <f>O341</f>
        <v>0</v>
      </c>
      <c r="X341" s="53">
        <f>R341</f>
        <v>0</v>
      </c>
    </row>
    <row r="342" spans="1:24" x14ac:dyDescent="0.35">
      <c r="A342" s="37">
        <f t="shared" si="46"/>
        <v>326</v>
      </c>
      <c r="B342" s="37" t="str">
        <f>IF(F342&lt;=$G$10,VLOOKUP('[1]KALKULATOR 2023 PPK'!A357,[1]Robocze!$B$23:$C$102,2),"")</f>
        <v>28 rok</v>
      </c>
      <c r="C342" s="37">
        <f t="shared" si="47"/>
        <v>2050</v>
      </c>
      <c r="D342" s="38" t="str">
        <f t="shared" si="48"/>
        <v>luty</v>
      </c>
      <c r="E342" s="39">
        <f t="shared" si="54"/>
        <v>47.166666666666927</v>
      </c>
      <c r="F342" s="43">
        <f t="shared" si="49"/>
        <v>54820</v>
      </c>
      <c r="G342" s="40">
        <f t="shared" si="50"/>
        <v>54847</v>
      </c>
      <c r="H342" s="42">
        <f>IF(F342&lt;=$G$10,$G$3,"")</f>
        <v>0.03</v>
      </c>
      <c r="I342" s="41">
        <f>IF(B342&lt;&gt;"",$G$4,"")</f>
        <v>200</v>
      </c>
      <c r="J342" s="41">
        <f t="shared" si="51"/>
        <v>65200</v>
      </c>
      <c r="K342" s="41">
        <f>IF(B342&lt;&gt;"",J342*H342/12,"")</f>
        <v>163</v>
      </c>
      <c r="L342" s="41">
        <f>IF(B342&lt;&gt;"",M342-J342,"")</f>
        <v>26650.5</v>
      </c>
      <c r="M342" s="41">
        <f>IF(B342&lt;&gt;"",M341+I342+K342,"")</f>
        <v>91850.5</v>
      </c>
      <c r="N342" s="41">
        <f>IF(G342&lt;&gt;"",IF(E342&gt;=$G$7,$G$5,0),"")</f>
        <v>0</v>
      </c>
      <c r="O342" s="41">
        <f t="shared" si="52"/>
        <v>0</v>
      </c>
      <c r="P342" s="41">
        <f>IF(G342&lt;&gt;"",R341*H342/12,"")</f>
        <v>0</v>
      </c>
      <c r="Q342" s="41">
        <f>IF(G342&lt;&gt;"",R342-O342,"")</f>
        <v>0</v>
      </c>
      <c r="R342" s="41">
        <f>IF(G342&lt;&gt;"",R341+N342+P342,"")</f>
        <v>0</v>
      </c>
      <c r="T342" s="40">
        <f t="shared" si="53"/>
        <v>54820</v>
      </c>
      <c r="U342" s="53">
        <f>J342</f>
        <v>65200</v>
      </c>
      <c r="V342" s="53">
        <f>M342</f>
        <v>91850.5</v>
      </c>
      <c r="W342" s="53">
        <f>O342</f>
        <v>0</v>
      </c>
      <c r="X342" s="53">
        <f>R342</f>
        <v>0</v>
      </c>
    </row>
    <row r="343" spans="1:24" x14ac:dyDescent="0.35">
      <c r="A343" s="37">
        <f t="shared" si="46"/>
        <v>327</v>
      </c>
      <c r="B343" s="37" t="str">
        <f>IF(F343&lt;=$G$10,VLOOKUP('[1]KALKULATOR 2023 PPK'!A358,[1]Robocze!$B$23:$C$102,2),"")</f>
        <v>28 rok</v>
      </c>
      <c r="C343" s="37">
        <f t="shared" si="47"/>
        <v>2050</v>
      </c>
      <c r="D343" s="38" t="str">
        <f t="shared" si="48"/>
        <v>marzec</v>
      </c>
      <c r="E343" s="39">
        <f t="shared" si="54"/>
        <v>47.250000000000263</v>
      </c>
      <c r="F343" s="43">
        <f t="shared" si="49"/>
        <v>54848</v>
      </c>
      <c r="G343" s="40">
        <f t="shared" si="50"/>
        <v>54878</v>
      </c>
      <c r="H343" s="42">
        <f>IF(F343&lt;=$G$10,$G$3,"")</f>
        <v>0.03</v>
      </c>
      <c r="I343" s="41">
        <f>IF(B343&lt;&gt;"",$G$4,"")</f>
        <v>200</v>
      </c>
      <c r="J343" s="41">
        <f t="shared" si="51"/>
        <v>65400</v>
      </c>
      <c r="K343" s="41">
        <f>IF(B343&lt;&gt;"",J343*H343/12,"")</f>
        <v>163.5</v>
      </c>
      <c r="L343" s="41">
        <f>IF(B343&lt;&gt;"",M343-J343,"")</f>
        <v>26814</v>
      </c>
      <c r="M343" s="41">
        <f>IF(B343&lt;&gt;"",M342+I343+K343,"")</f>
        <v>92214</v>
      </c>
      <c r="N343" s="41">
        <f>IF(G343&lt;&gt;"",IF(E343&gt;=$G$7,$G$5,0),"")</f>
        <v>0</v>
      </c>
      <c r="O343" s="41">
        <f t="shared" si="52"/>
        <v>0</v>
      </c>
      <c r="P343" s="41">
        <f>IF(G343&lt;&gt;"",R342*H343/12,"")</f>
        <v>0</v>
      </c>
      <c r="Q343" s="41">
        <f>IF(G343&lt;&gt;"",R343-O343,"")</f>
        <v>0</v>
      </c>
      <c r="R343" s="41">
        <f>IF(G343&lt;&gt;"",R342+N343+P343,"")</f>
        <v>0</v>
      </c>
      <c r="T343" s="40">
        <f t="shared" si="53"/>
        <v>54848</v>
      </c>
      <c r="U343" s="53">
        <f>J343</f>
        <v>65400</v>
      </c>
      <c r="V343" s="53">
        <f>M343</f>
        <v>92214</v>
      </c>
      <c r="W343" s="53">
        <f>O343</f>
        <v>0</v>
      </c>
      <c r="X343" s="53">
        <f>R343</f>
        <v>0</v>
      </c>
    </row>
    <row r="344" spans="1:24" x14ac:dyDescent="0.35">
      <c r="A344" s="37">
        <f t="shared" si="46"/>
        <v>328</v>
      </c>
      <c r="B344" s="37" t="str">
        <f>IF(F344&lt;=$G$10,VLOOKUP('[1]KALKULATOR 2023 PPK'!A359,[1]Robocze!$B$23:$C$102,2),"")</f>
        <v>28 rok</v>
      </c>
      <c r="C344" s="37">
        <f t="shared" si="47"/>
        <v>2050</v>
      </c>
      <c r="D344" s="38" t="str">
        <f t="shared" si="48"/>
        <v>kwiecień</v>
      </c>
      <c r="E344" s="39">
        <f t="shared" si="54"/>
        <v>47.333333333333599</v>
      </c>
      <c r="F344" s="43">
        <f t="shared" si="49"/>
        <v>54879</v>
      </c>
      <c r="G344" s="40">
        <f t="shared" si="50"/>
        <v>54908</v>
      </c>
      <c r="H344" s="42">
        <f>IF(F344&lt;=$G$10,$G$3,"")</f>
        <v>0.03</v>
      </c>
      <c r="I344" s="41">
        <f>IF(B344&lt;&gt;"",$G$4,"")</f>
        <v>200</v>
      </c>
      <c r="J344" s="41">
        <f t="shared" si="51"/>
        <v>65600</v>
      </c>
      <c r="K344" s="41">
        <f>IF(B344&lt;&gt;"",J344*H344/12,"")</f>
        <v>164</v>
      </c>
      <c r="L344" s="41">
        <f>IF(B344&lt;&gt;"",M344-J344,"")</f>
        <v>26978</v>
      </c>
      <c r="M344" s="41">
        <f>IF(B344&lt;&gt;"",M343+I344+K344,"")</f>
        <v>92578</v>
      </c>
      <c r="N344" s="41">
        <f>IF(G344&lt;&gt;"",IF(E344&gt;=$G$7,$G$5,0),"")</f>
        <v>0</v>
      </c>
      <c r="O344" s="41">
        <f t="shared" si="52"/>
        <v>0</v>
      </c>
      <c r="P344" s="41">
        <f>IF(G344&lt;&gt;"",R343*H344/12,"")</f>
        <v>0</v>
      </c>
      <c r="Q344" s="41">
        <f>IF(G344&lt;&gt;"",R344-O344,"")</f>
        <v>0</v>
      </c>
      <c r="R344" s="41">
        <f>IF(G344&lt;&gt;"",R343+N344+P344,"")</f>
        <v>0</v>
      </c>
      <c r="T344" s="40">
        <f t="shared" si="53"/>
        <v>54879</v>
      </c>
      <c r="U344" s="53">
        <f>J344</f>
        <v>65600</v>
      </c>
      <c r="V344" s="53">
        <f>M344</f>
        <v>92578</v>
      </c>
      <c r="W344" s="53">
        <f>O344</f>
        <v>0</v>
      </c>
      <c r="X344" s="53">
        <f>R344</f>
        <v>0</v>
      </c>
    </row>
    <row r="345" spans="1:24" x14ac:dyDescent="0.35">
      <c r="A345" s="37">
        <f t="shared" si="46"/>
        <v>329</v>
      </c>
      <c r="B345" s="37" t="str">
        <f>IF(F345&lt;=$G$10,VLOOKUP('[1]KALKULATOR 2023 PPK'!A360,[1]Robocze!$B$23:$C$102,2),"")</f>
        <v>28 rok</v>
      </c>
      <c r="C345" s="37">
        <f t="shared" si="47"/>
        <v>2050</v>
      </c>
      <c r="D345" s="38" t="str">
        <f t="shared" si="48"/>
        <v>maj</v>
      </c>
      <c r="E345" s="39">
        <f t="shared" si="54"/>
        <v>47.416666666666934</v>
      </c>
      <c r="F345" s="43">
        <f t="shared" si="49"/>
        <v>54909</v>
      </c>
      <c r="G345" s="40">
        <f t="shared" si="50"/>
        <v>54939</v>
      </c>
      <c r="H345" s="42">
        <f>IF(F345&lt;=$G$10,$G$3,"")</f>
        <v>0.03</v>
      </c>
      <c r="I345" s="41">
        <f>IF(B345&lt;&gt;"",$G$4,"")</f>
        <v>200</v>
      </c>
      <c r="J345" s="41">
        <f t="shared" si="51"/>
        <v>65800</v>
      </c>
      <c r="K345" s="41">
        <f>IF(B345&lt;&gt;"",J345*H345/12,"")</f>
        <v>164.5</v>
      </c>
      <c r="L345" s="41">
        <f>IF(B345&lt;&gt;"",M345-J345,"")</f>
        <v>27142.5</v>
      </c>
      <c r="M345" s="41">
        <f>IF(B345&lt;&gt;"",M344+I345+K345,"")</f>
        <v>92942.5</v>
      </c>
      <c r="N345" s="41">
        <f>IF(G345&lt;&gt;"",IF(E345&gt;=$G$7,$G$5,0),"")</f>
        <v>0</v>
      </c>
      <c r="O345" s="41">
        <f t="shared" si="52"/>
        <v>0</v>
      </c>
      <c r="P345" s="41">
        <f>IF(G345&lt;&gt;"",R344*H345/12,"")</f>
        <v>0</v>
      </c>
      <c r="Q345" s="41">
        <f>IF(G345&lt;&gt;"",R345-O345,"")</f>
        <v>0</v>
      </c>
      <c r="R345" s="41">
        <f>IF(G345&lt;&gt;"",R344+N345+P345,"")</f>
        <v>0</v>
      </c>
      <c r="T345" s="40">
        <f t="shared" si="53"/>
        <v>54909</v>
      </c>
      <c r="U345" s="53">
        <f>J345</f>
        <v>65800</v>
      </c>
      <c r="V345" s="53">
        <f>M345</f>
        <v>92942.5</v>
      </c>
      <c r="W345" s="53">
        <f>O345</f>
        <v>0</v>
      </c>
      <c r="X345" s="53">
        <f>R345</f>
        <v>0</v>
      </c>
    </row>
    <row r="346" spans="1:24" x14ac:dyDescent="0.35">
      <c r="A346" s="37">
        <f t="shared" si="46"/>
        <v>330</v>
      </c>
      <c r="B346" s="37" t="str">
        <f>IF(F346&lt;=$G$10,VLOOKUP('[1]KALKULATOR 2023 PPK'!A361,[1]Robocze!$B$23:$C$102,2),"")</f>
        <v>28 rok</v>
      </c>
      <c r="C346" s="37">
        <f t="shared" si="47"/>
        <v>2050</v>
      </c>
      <c r="D346" s="38" t="str">
        <f t="shared" si="48"/>
        <v>czerwiec</v>
      </c>
      <c r="E346" s="39">
        <f t="shared" si="54"/>
        <v>47.50000000000027</v>
      </c>
      <c r="F346" s="43">
        <f t="shared" si="49"/>
        <v>54940</v>
      </c>
      <c r="G346" s="40">
        <f t="shared" si="50"/>
        <v>54969</v>
      </c>
      <c r="H346" s="42">
        <f>IF(F346&lt;=$G$10,$G$3,"")</f>
        <v>0.03</v>
      </c>
      <c r="I346" s="41">
        <f>IF(B346&lt;&gt;"",$G$4,"")</f>
        <v>200</v>
      </c>
      <c r="J346" s="41">
        <f t="shared" si="51"/>
        <v>66000</v>
      </c>
      <c r="K346" s="41">
        <f>IF(B346&lt;&gt;"",J346*H346/12,"")</f>
        <v>165</v>
      </c>
      <c r="L346" s="41">
        <f>IF(B346&lt;&gt;"",M346-J346,"")</f>
        <v>27307.5</v>
      </c>
      <c r="M346" s="41">
        <f>IF(B346&lt;&gt;"",M345+I346+K346,"")</f>
        <v>93307.5</v>
      </c>
      <c r="N346" s="41">
        <f>IF(G346&lt;&gt;"",IF(E346&gt;=$G$7,$G$5,0),"")</f>
        <v>0</v>
      </c>
      <c r="O346" s="41">
        <f t="shared" si="52"/>
        <v>0</v>
      </c>
      <c r="P346" s="41">
        <f>IF(G346&lt;&gt;"",R345*H346/12,"")</f>
        <v>0</v>
      </c>
      <c r="Q346" s="41">
        <f>IF(G346&lt;&gt;"",R346-O346,"")</f>
        <v>0</v>
      </c>
      <c r="R346" s="41">
        <f>IF(G346&lt;&gt;"",R345+N346+P346,"")</f>
        <v>0</v>
      </c>
      <c r="T346" s="40">
        <f t="shared" si="53"/>
        <v>54940</v>
      </c>
      <c r="U346" s="53">
        <f>J346</f>
        <v>66000</v>
      </c>
      <c r="V346" s="53">
        <f>M346</f>
        <v>93307.5</v>
      </c>
      <c r="W346" s="53">
        <f>O346</f>
        <v>0</v>
      </c>
      <c r="X346" s="53">
        <f>R346</f>
        <v>0</v>
      </c>
    </row>
    <row r="347" spans="1:24" x14ac:dyDescent="0.35">
      <c r="A347" s="37">
        <f t="shared" si="46"/>
        <v>331</v>
      </c>
      <c r="B347" s="37" t="str">
        <f>IF(F347&lt;=$G$10,VLOOKUP('[1]KALKULATOR 2023 PPK'!A362,[1]Robocze!$B$23:$C$102,2),"")</f>
        <v>28 rok</v>
      </c>
      <c r="C347" s="37">
        <f t="shared" si="47"/>
        <v>2050</v>
      </c>
      <c r="D347" s="38" t="str">
        <f t="shared" si="48"/>
        <v>lipiec</v>
      </c>
      <c r="E347" s="39">
        <f t="shared" si="54"/>
        <v>47.583333333333606</v>
      </c>
      <c r="F347" s="43">
        <f t="shared" si="49"/>
        <v>54970</v>
      </c>
      <c r="G347" s="40">
        <f t="shared" si="50"/>
        <v>55000</v>
      </c>
      <c r="H347" s="42">
        <f>IF(F347&lt;=$G$10,$G$3,"")</f>
        <v>0.03</v>
      </c>
      <c r="I347" s="41">
        <f>IF(B347&lt;&gt;"",$G$4,"")</f>
        <v>200</v>
      </c>
      <c r="J347" s="41">
        <f t="shared" si="51"/>
        <v>66200</v>
      </c>
      <c r="K347" s="41">
        <f>IF(B347&lt;&gt;"",J347*H347/12,"")</f>
        <v>165.5</v>
      </c>
      <c r="L347" s="41">
        <f>IF(B347&lt;&gt;"",M347-J347,"")</f>
        <v>27473</v>
      </c>
      <c r="M347" s="41">
        <f>IF(B347&lt;&gt;"",M346+I347+K347,"")</f>
        <v>93673</v>
      </c>
      <c r="N347" s="41">
        <f>IF(G347&lt;&gt;"",IF(E347&gt;=$G$7,$G$5,0),"")</f>
        <v>0</v>
      </c>
      <c r="O347" s="41">
        <f t="shared" si="52"/>
        <v>0</v>
      </c>
      <c r="P347" s="41">
        <f>IF(G347&lt;&gt;"",R346*H347/12,"")</f>
        <v>0</v>
      </c>
      <c r="Q347" s="41">
        <f>IF(G347&lt;&gt;"",R347-O347,"")</f>
        <v>0</v>
      </c>
      <c r="R347" s="41">
        <f>IF(G347&lt;&gt;"",R346+N347+P347,"")</f>
        <v>0</v>
      </c>
      <c r="T347" s="40">
        <f t="shared" si="53"/>
        <v>54970</v>
      </c>
      <c r="U347" s="53">
        <f>J347</f>
        <v>66200</v>
      </c>
      <c r="V347" s="53">
        <f>M347</f>
        <v>93673</v>
      </c>
      <c r="W347" s="53">
        <f>O347</f>
        <v>0</v>
      </c>
      <c r="X347" s="53">
        <f>R347</f>
        <v>0</v>
      </c>
    </row>
    <row r="348" spans="1:24" x14ac:dyDescent="0.35">
      <c r="A348" s="37">
        <f t="shared" si="46"/>
        <v>332</v>
      </c>
      <c r="B348" s="37" t="str">
        <f>IF(F348&lt;=$G$10,VLOOKUP('[1]KALKULATOR 2023 PPK'!A363,[1]Robocze!$B$23:$C$102,2),"")</f>
        <v>28 rok</v>
      </c>
      <c r="C348" s="37">
        <f t="shared" si="47"/>
        <v>2050</v>
      </c>
      <c r="D348" s="38" t="str">
        <f t="shared" si="48"/>
        <v>sierpień</v>
      </c>
      <c r="E348" s="39">
        <f t="shared" si="54"/>
        <v>47.666666666666941</v>
      </c>
      <c r="F348" s="43">
        <f t="shared" si="49"/>
        <v>55001</v>
      </c>
      <c r="G348" s="40">
        <f t="shared" si="50"/>
        <v>55031</v>
      </c>
      <c r="H348" s="42">
        <f>IF(F348&lt;=$G$10,$G$3,"")</f>
        <v>0.03</v>
      </c>
      <c r="I348" s="41">
        <f>IF(B348&lt;&gt;"",$G$4,"")</f>
        <v>200</v>
      </c>
      <c r="J348" s="41">
        <f t="shared" si="51"/>
        <v>66400</v>
      </c>
      <c r="K348" s="41">
        <f>IF(B348&lt;&gt;"",J348*H348/12,"")</f>
        <v>166</v>
      </c>
      <c r="L348" s="41">
        <f>IF(B348&lt;&gt;"",M348-J348,"")</f>
        <v>27639</v>
      </c>
      <c r="M348" s="41">
        <f>IF(B348&lt;&gt;"",M347+I348+K348,"")</f>
        <v>94039</v>
      </c>
      <c r="N348" s="41">
        <f>IF(G348&lt;&gt;"",IF(E348&gt;=$G$7,$G$5,0),"")</f>
        <v>0</v>
      </c>
      <c r="O348" s="41">
        <f t="shared" si="52"/>
        <v>0</v>
      </c>
      <c r="P348" s="41">
        <f>IF(G348&lt;&gt;"",R347*H348/12,"")</f>
        <v>0</v>
      </c>
      <c r="Q348" s="41">
        <f>IF(G348&lt;&gt;"",R348-O348,"")</f>
        <v>0</v>
      </c>
      <c r="R348" s="41">
        <f>IF(G348&lt;&gt;"",R347+N348+P348,"")</f>
        <v>0</v>
      </c>
      <c r="T348" s="40">
        <f t="shared" si="53"/>
        <v>55001</v>
      </c>
      <c r="U348" s="53">
        <f>J348</f>
        <v>66400</v>
      </c>
      <c r="V348" s="53">
        <f>M348</f>
        <v>94039</v>
      </c>
      <c r="W348" s="53">
        <f>O348</f>
        <v>0</v>
      </c>
      <c r="X348" s="53">
        <f>R348</f>
        <v>0</v>
      </c>
    </row>
    <row r="349" spans="1:24" x14ac:dyDescent="0.35">
      <c r="A349" s="37">
        <f t="shared" si="46"/>
        <v>333</v>
      </c>
      <c r="B349" s="37" t="str">
        <f>IF(F349&lt;=$G$10,VLOOKUP('[1]KALKULATOR 2023 PPK'!A364,[1]Robocze!$B$23:$C$102,2),"")</f>
        <v>28 rok</v>
      </c>
      <c r="C349" s="37">
        <f t="shared" si="47"/>
        <v>2050</v>
      </c>
      <c r="D349" s="38" t="str">
        <f t="shared" si="48"/>
        <v>wrzesień</v>
      </c>
      <c r="E349" s="39">
        <f t="shared" si="54"/>
        <v>47.750000000000277</v>
      </c>
      <c r="F349" s="43">
        <f t="shared" si="49"/>
        <v>55032</v>
      </c>
      <c r="G349" s="40">
        <f t="shared" si="50"/>
        <v>55061</v>
      </c>
      <c r="H349" s="42">
        <f>IF(F349&lt;=$G$10,$G$3,"")</f>
        <v>0.03</v>
      </c>
      <c r="I349" s="41">
        <f>IF(B349&lt;&gt;"",$G$4,"")</f>
        <v>200</v>
      </c>
      <c r="J349" s="41">
        <f t="shared" si="51"/>
        <v>66600</v>
      </c>
      <c r="K349" s="41">
        <f>IF(B349&lt;&gt;"",J349*H349/12,"")</f>
        <v>166.5</v>
      </c>
      <c r="L349" s="41">
        <f>IF(B349&lt;&gt;"",M349-J349,"")</f>
        <v>27805.5</v>
      </c>
      <c r="M349" s="41">
        <f>IF(B349&lt;&gt;"",M348+I349+K349,"")</f>
        <v>94405.5</v>
      </c>
      <c r="N349" s="41">
        <f>IF(G349&lt;&gt;"",IF(E349&gt;=$G$7,$G$5,0),"")</f>
        <v>0</v>
      </c>
      <c r="O349" s="41">
        <f t="shared" si="52"/>
        <v>0</v>
      </c>
      <c r="P349" s="41">
        <f>IF(G349&lt;&gt;"",R348*H349/12,"")</f>
        <v>0</v>
      </c>
      <c r="Q349" s="41">
        <f>IF(G349&lt;&gt;"",R349-O349,"")</f>
        <v>0</v>
      </c>
      <c r="R349" s="41">
        <f>IF(G349&lt;&gt;"",R348+N349+P349,"")</f>
        <v>0</v>
      </c>
      <c r="T349" s="40">
        <f t="shared" si="53"/>
        <v>55032</v>
      </c>
      <c r="U349" s="53">
        <f>J349</f>
        <v>66600</v>
      </c>
      <c r="V349" s="53">
        <f>M349</f>
        <v>94405.5</v>
      </c>
      <c r="W349" s="53">
        <f>O349</f>
        <v>0</v>
      </c>
      <c r="X349" s="53">
        <f>R349</f>
        <v>0</v>
      </c>
    </row>
    <row r="350" spans="1:24" x14ac:dyDescent="0.35">
      <c r="A350" s="37">
        <f t="shared" si="46"/>
        <v>334</v>
      </c>
      <c r="B350" s="37" t="str">
        <f>IF(F350&lt;=$G$10,VLOOKUP('[1]KALKULATOR 2023 PPK'!A365,[1]Robocze!$B$23:$C$102,2),"")</f>
        <v>28 rok</v>
      </c>
      <c r="C350" s="37">
        <f t="shared" si="47"/>
        <v>2050</v>
      </c>
      <c r="D350" s="38" t="str">
        <f t="shared" si="48"/>
        <v>październik</v>
      </c>
      <c r="E350" s="39">
        <f t="shared" si="54"/>
        <v>47.833333333333613</v>
      </c>
      <c r="F350" s="43">
        <f t="shared" si="49"/>
        <v>55062</v>
      </c>
      <c r="G350" s="40">
        <f t="shared" si="50"/>
        <v>55092</v>
      </c>
      <c r="H350" s="42">
        <f>IF(F350&lt;=$G$10,$G$3,"")</f>
        <v>0.03</v>
      </c>
      <c r="I350" s="41">
        <f>IF(B350&lt;&gt;"",$G$4,"")</f>
        <v>200</v>
      </c>
      <c r="J350" s="41">
        <f t="shared" si="51"/>
        <v>66800</v>
      </c>
      <c r="K350" s="41">
        <f>IF(B350&lt;&gt;"",J350*H350/12,"")</f>
        <v>167</v>
      </c>
      <c r="L350" s="41">
        <f>IF(B350&lt;&gt;"",M350-J350,"")</f>
        <v>27972.5</v>
      </c>
      <c r="M350" s="41">
        <f>IF(B350&lt;&gt;"",M349+I350+K350,"")</f>
        <v>94772.5</v>
      </c>
      <c r="N350" s="41">
        <f>IF(G350&lt;&gt;"",IF(E350&gt;=$G$7,$G$5,0),"")</f>
        <v>0</v>
      </c>
      <c r="O350" s="41">
        <f t="shared" si="52"/>
        <v>0</v>
      </c>
      <c r="P350" s="41">
        <f>IF(G350&lt;&gt;"",R349*H350/12,"")</f>
        <v>0</v>
      </c>
      <c r="Q350" s="41">
        <f>IF(G350&lt;&gt;"",R350-O350,"")</f>
        <v>0</v>
      </c>
      <c r="R350" s="41">
        <f>IF(G350&lt;&gt;"",R349+N350+P350,"")</f>
        <v>0</v>
      </c>
      <c r="T350" s="40">
        <f t="shared" si="53"/>
        <v>55062</v>
      </c>
      <c r="U350" s="53">
        <f>J350</f>
        <v>66800</v>
      </c>
      <c r="V350" s="53">
        <f>M350</f>
        <v>94772.5</v>
      </c>
      <c r="W350" s="53">
        <f>O350</f>
        <v>0</v>
      </c>
      <c r="X350" s="53">
        <f>R350</f>
        <v>0</v>
      </c>
    </row>
    <row r="351" spans="1:24" x14ac:dyDescent="0.35">
      <c r="A351" s="37">
        <f t="shared" si="46"/>
        <v>335</v>
      </c>
      <c r="B351" s="37" t="str">
        <f>IF(F351&lt;=$G$10,VLOOKUP('[1]KALKULATOR 2023 PPK'!A366,[1]Robocze!$B$23:$C$102,2),"")</f>
        <v>28 rok</v>
      </c>
      <c r="C351" s="37">
        <f t="shared" si="47"/>
        <v>2050</v>
      </c>
      <c r="D351" s="38" t="str">
        <f t="shared" si="48"/>
        <v>listopad</v>
      </c>
      <c r="E351" s="39">
        <f t="shared" si="54"/>
        <v>47.916666666666949</v>
      </c>
      <c r="F351" s="43">
        <f t="shared" si="49"/>
        <v>55093</v>
      </c>
      <c r="G351" s="40">
        <f t="shared" si="50"/>
        <v>55122</v>
      </c>
      <c r="H351" s="42">
        <f>IF(F351&lt;=$G$10,$G$3,"")</f>
        <v>0.03</v>
      </c>
      <c r="I351" s="41">
        <f>IF(B351&lt;&gt;"",$G$4,"")</f>
        <v>200</v>
      </c>
      <c r="J351" s="41">
        <f t="shared" si="51"/>
        <v>67000</v>
      </c>
      <c r="K351" s="41">
        <f>IF(B351&lt;&gt;"",J351*H351/12,"")</f>
        <v>167.5</v>
      </c>
      <c r="L351" s="41">
        <f>IF(B351&lt;&gt;"",M351-J351,"")</f>
        <v>28140</v>
      </c>
      <c r="M351" s="41">
        <f>IF(B351&lt;&gt;"",M350+I351+K351,"")</f>
        <v>95140</v>
      </c>
      <c r="N351" s="41">
        <f>IF(G351&lt;&gt;"",IF(E351&gt;=$G$7,$G$5,0),"")</f>
        <v>0</v>
      </c>
      <c r="O351" s="41">
        <f t="shared" si="52"/>
        <v>0</v>
      </c>
      <c r="P351" s="41">
        <f>IF(G351&lt;&gt;"",R350*H351/12,"")</f>
        <v>0</v>
      </c>
      <c r="Q351" s="41">
        <f>IF(G351&lt;&gt;"",R351-O351,"")</f>
        <v>0</v>
      </c>
      <c r="R351" s="41">
        <f>IF(G351&lt;&gt;"",R350+N351+P351,"")</f>
        <v>0</v>
      </c>
      <c r="T351" s="40">
        <f t="shared" si="53"/>
        <v>55093</v>
      </c>
      <c r="U351" s="53">
        <f>J351</f>
        <v>67000</v>
      </c>
      <c r="V351" s="53">
        <f>M351</f>
        <v>95140</v>
      </c>
      <c r="W351" s="53">
        <f>O351</f>
        <v>0</v>
      </c>
      <c r="X351" s="53">
        <f>R351</f>
        <v>0</v>
      </c>
    </row>
    <row r="352" spans="1:24" s="56" customFormat="1" x14ac:dyDescent="0.35">
      <c r="A352" s="37">
        <f t="shared" si="46"/>
        <v>336</v>
      </c>
      <c r="B352" s="44" t="str">
        <f>IF(F352&lt;=$G$10,VLOOKUP('[1]KALKULATOR 2023 PPK'!A367,[1]Robocze!$B$23:$C$102,2),"")</f>
        <v>28 rok</v>
      </c>
      <c r="C352" s="44">
        <f t="shared" si="47"/>
        <v>2050</v>
      </c>
      <c r="D352" s="38" t="str">
        <f t="shared" si="48"/>
        <v>grudzień</v>
      </c>
      <c r="E352" s="45">
        <f t="shared" si="54"/>
        <v>48.000000000000284</v>
      </c>
      <c r="F352" s="46">
        <f t="shared" si="49"/>
        <v>55123</v>
      </c>
      <c r="G352" s="47">
        <f t="shared" si="50"/>
        <v>55153</v>
      </c>
      <c r="H352" s="42">
        <f>IF(F352&lt;=$G$10,$G$3,"")</f>
        <v>0.03</v>
      </c>
      <c r="I352" s="41">
        <f>IF(B352&lt;&gt;"",$G$4,"")</f>
        <v>200</v>
      </c>
      <c r="J352" s="48">
        <f t="shared" si="51"/>
        <v>67200</v>
      </c>
      <c r="K352" s="41">
        <f>IF(B352&lt;&gt;"",J352*H352/12,"")</f>
        <v>168</v>
      </c>
      <c r="L352" s="48">
        <f>IF(B352&lt;&gt;"",M352-J352,"")</f>
        <v>28308</v>
      </c>
      <c r="M352" s="41">
        <f>IF(B352&lt;&gt;"",M351+I352+K352,"")</f>
        <v>95508</v>
      </c>
      <c r="N352" s="41">
        <f>IF(G352&lt;&gt;"",IF(E352&gt;=$G$7,$G$5,0),"")</f>
        <v>0</v>
      </c>
      <c r="O352" s="48">
        <f t="shared" si="52"/>
        <v>0</v>
      </c>
      <c r="P352" s="41">
        <f>IF(G352&lt;&gt;"",R351*H352/12,"")</f>
        <v>0</v>
      </c>
      <c r="Q352" s="48">
        <f>IF(G352&lt;&gt;"",R352-O352,"")</f>
        <v>0</v>
      </c>
      <c r="R352" s="41">
        <f>IF(G352&lt;&gt;"",R351+N352+P352,"")</f>
        <v>0</v>
      </c>
      <c r="T352" s="40">
        <f t="shared" si="53"/>
        <v>55123</v>
      </c>
      <c r="U352" s="53">
        <f>J352</f>
        <v>67200</v>
      </c>
      <c r="V352" s="53">
        <f>M352</f>
        <v>95508</v>
      </c>
      <c r="W352" s="53">
        <f>O352</f>
        <v>0</v>
      </c>
      <c r="X352" s="53">
        <f>R352</f>
        <v>0</v>
      </c>
    </row>
    <row r="353" spans="1:24" x14ac:dyDescent="0.35">
      <c r="A353" s="37">
        <f t="shared" si="46"/>
        <v>337</v>
      </c>
      <c r="B353" s="37" t="str">
        <f>IF(F353&lt;=$G$10,VLOOKUP('[1]KALKULATOR 2023 PPK'!A368,[1]Robocze!$B$23:$C$102,2),"")</f>
        <v>29 rok</v>
      </c>
      <c r="C353" s="37">
        <f t="shared" si="47"/>
        <v>2051</v>
      </c>
      <c r="D353" s="38" t="str">
        <f t="shared" si="48"/>
        <v>styczeń</v>
      </c>
      <c r="E353" s="39">
        <f t="shared" si="54"/>
        <v>48.08333333333362</v>
      </c>
      <c r="F353" s="40">
        <f t="shared" si="49"/>
        <v>55154</v>
      </c>
      <c r="G353" s="40">
        <f t="shared" si="50"/>
        <v>55184</v>
      </c>
      <c r="H353" s="42">
        <f>IF(F353&lt;=$G$10,$G$3,"")</f>
        <v>0.03</v>
      </c>
      <c r="I353" s="41">
        <f>IF(B353&lt;&gt;"",$G$4,"")</f>
        <v>200</v>
      </c>
      <c r="J353" s="41">
        <f t="shared" si="51"/>
        <v>67400</v>
      </c>
      <c r="K353" s="41">
        <f>IF(B353&lt;&gt;"",J353*H353/12,"")</f>
        <v>168.5</v>
      </c>
      <c r="L353" s="41">
        <f>IF(B353&lt;&gt;"",M353-J353,"")</f>
        <v>28476.5</v>
      </c>
      <c r="M353" s="41">
        <f>IF(B353&lt;&gt;"",M352+I353+K353,"")</f>
        <v>95876.5</v>
      </c>
      <c r="N353" s="41">
        <f>IF(G353&lt;&gt;"",IF(E353&gt;=$G$7,$G$5,0),"")</f>
        <v>0</v>
      </c>
      <c r="O353" s="41">
        <f t="shared" si="52"/>
        <v>0</v>
      </c>
      <c r="P353" s="41">
        <f>IF(G353&lt;&gt;"",R352*H353/12,"")</f>
        <v>0</v>
      </c>
      <c r="Q353" s="41">
        <f>IF(G353&lt;&gt;"",R353-O353,"")</f>
        <v>0</v>
      </c>
      <c r="R353" s="41">
        <f>IF(G353&lt;&gt;"",R352+N353+P353,"")</f>
        <v>0</v>
      </c>
      <c r="T353" s="40">
        <f t="shared" si="53"/>
        <v>55154</v>
      </c>
      <c r="U353" s="53">
        <f>J353</f>
        <v>67400</v>
      </c>
      <c r="V353" s="53">
        <f>M353</f>
        <v>95876.5</v>
      </c>
      <c r="W353" s="53">
        <f>O353</f>
        <v>0</v>
      </c>
      <c r="X353" s="53">
        <f>R353</f>
        <v>0</v>
      </c>
    </row>
    <row r="354" spans="1:24" x14ac:dyDescent="0.35">
      <c r="A354" s="37">
        <f t="shared" si="46"/>
        <v>338</v>
      </c>
      <c r="B354" s="37" t="str">
        <f>IF(F354&lt;=$G$10,VLOOKUP('[1]KALKULATOR 2023 PPK'!A369,[1]Robocze!$B$23:$C$102,2),"")</f>
        <v>29 rok</v>
      </c>
      <c r="C354" s="37">
        <f t="shared" si="47"/>
        <v>2051</v>
      </c>
      <c r="D354" s="38" t="str">
        <f t="shared" si="48"/>
        <v>luty</v>
      </c>
      <c r="E354" s="39">
        <f t="shared" si="54"/>
        <v>48.166666666666956</v>
      </c>
      <c r="F354" s="43">
        <f t="shared" si="49"/>
        <v>55185</v>
      </c>
      <c r="G354" s="40">
        <f t="shared" si="50"/>
        <v>55212</v>
      </c>
      <c r="H354" s="42">
        <f>IF(F354&lt;=$G$10,$G$3,"")</f>
        <v>0.03</v>
      </c>
      <c r="I354" s="41">
        <f>IF(B354&lt;&gt;"",$G$4,"")</f>
        <v>200</v>
      </c>
      <c r="J354" s="41">
        <f t="shared" si="51"/>
        <v>67600</v>
      </c>
      <c r="K354" s="41">
        <f>IF(B354&lt;&gt;"",J354*H354/12,"")</f>
        <v>169</v>
      </c>
      <c r="L354" s="41">
        <f>IF(B354&lt;&gt;"",M354-J354,"")</f>
        <v>28645.5</v>
      </c>
      <c r="M354" s="41">
        <f>IF(B354&lt;&gt;"",M353+I354+K354,"")</f>
        <v>96245.5</v>
      </c>
      <c r="N354" s="41">
        <f>IF(G354&lt;&gt;"",IF(E354&gt;=$G$7,$G$5,0),"")</f>
        <v>0</v>
      </c>
      <c r="O354" s="41">
        <f t="shared" si="52"/>
        <v>0</v>
      </c>
      <c r="P354" s="41">
        <f>IF(G354&lt;&gt;"",R353*H354/12,"")</f>
        <v>0</v>
      </c>
      <c r="Q354" s="41">
        <f>IF(G354&lt;&gt;"",R354-O354,"")</f>
        <v>0</v>
      </c>
      <c r="R354" s="41">
        <f>IF(G354&lt;&gt;"",R353+N354+P354,"")</f>
        <v>0</v>
      </c>
      <c r="T354" s="40">
        <f t="shared" si="53"/>
        <v>55185</v>
      </c>
      <c r="U354" s="53">
        <f>J354</f>
        <v>67600</v>
      </c>
      <c r="V354" s="53">
        <f>M354</f>
        <v>96245.5</v>
      </c>
      <c r="W354" s="53">
        <f>O354</f>
        <v>0</v>
      </c>
      <c r="X354" s="53">
        <f>R354</f>
        <v>0</v>
      </c>
    </row>
    <row r="355" spans="1:24" x14ac:dyDescent="0.35">
      <c r="A355" s="37">
        <f t="shared" si="46"/>
        <v>339</v>
      </c>
      <c r="B355" s="37" t="str">
        <f>IF(F355&lt;=$G$10,VLOOKUP('[1]KALKULATOR 2023 PPK'!A370,[1]Robocze!$B$23:$C$102,2),"")</f>
        <v>29 rok</v>
      </c>
      <c r="C355" s="37">
        <f t="shared" si="47"/>
        <v>2051</v>
      </c>
      <c r="D355" s="38" t="str">
        <f t="shared" si="48"/>
        <v>marzec</v>
      </c>
      <c r="E355" s="39">
        <f t="shared" si="54"/>
        <v>48.250000000000291</v>
      </c>
      <c r="F355" s="43">
        <f t="shared" si="49"/>
        <v>55213</v>
      </c>
      <c r="G355" s="40">
        <f t="shared" si="50"/>
        <v>55243</v>
      </c>
      <c r="H355" s="42">
        <f>IF(F355&lt;=$G$10,$G$3,"")</f>
        <v>0.03</v>
      </c>
      <c r="I355" s="41">
        <f>IF(B355&lt;&gt;"",$G$4,"")</f>
        <v>200</v>
      </c>
      <c r="J355" s="41">
        <f t="shared" si="51"/>
        <v>67800</v>
      </c>
      <c r="K355" s="41">
        <f>IF(B355&lt;&gt;"",J355*H355/12,"")</f>
        <v>169.5</v>
      </c>
      <c r="L355" s="41">
        <f>IF(B355&lt;&gt;"",M355-J355,"")</f>
        <v>28815</v>
      </c>
      <c r="M355" s="41">
        <f>IF(B355&lt;&gt;"",M354+I355+K355,"")</f>
        <v>96615</v>
      </c>
      <c r="N355" s="41">
        <f>IF(G355&lt;&gt;"",IF(E355&gt;=$G$7,$G$5,0),"")</f>
        <v>0</v>
      </c>
      <c r="O355" s="41">
        <f t="shared" si="52"/>
        <v>0</v>
      </c>
      <c r="P355" s="41">
        <f>IF(G355&lt;&gt;"",R354*H355/12,"")</f>
        <v>0</v>
      </c>
      <c r="Q355" s="41">
        <f>IF(G355&lt;&gt;"",R355-O355,"")</f>
        <v>0</v>
      </c>
      <c r="R355" s="41">
        <f>IF(G355&lt;&gt;"",R354+N355+P355,"")</f>
        <v>0</v>
      </c>
      <c r="T355" s="40">
        <f t="shared" si="53"/>
        <v>55213</v>
      </c>
      <c r="U355" s="53">
        <f>J355</f>
        <v>67800</v>
      </c>
      <c r="V355" s="53">
        <f>M355</f>
        <v>96615</v>
      </c>
      <c r="W355" s="53">
        <f>O355</f>
        <v>0</v>
      </c>
      <c r="X355" s="53">
        <f>R355</f>
        <v>0</v>
      </c>
    </row>
    <row r="356" spans="1:24" x14ac:dyDescent="0.35">
      <c r="A356" s="37">
        <f t="shared" si="46"/>
        <v>340</v>
      </c>
      <c r="B356" s="37" t="str">
        <f>IF(F356&lt;=$G$10,VLOOKUP('[1]KALKULATOR 2023 PPK'!A371,[1]Robocze!$B$23:$C$102,2),"")</f>
        <v>29 rok</v>
      </c>
      <c r="C356" s="37">
        <f t="shared" si="47"/>
        <v>2051</v>
      </c>
      <c r="D356" s="38" t="str">
        <f t="shared" si="48"/>
        <v>kwiecień</v>
      </c>
      <c r="E356" s="39">
        <f t="shared" si="54"/>
        <v>48.333333333333627</v>
      </c>
      <c r="F356" s="43">
        <f t="shared" si="49"/>
        <v>55244</v>
      </c>
      <c r="G356" s="40">
        <f t="shared" si="50"/>
        <v>55273</v>
      </c>
      <c r="H356" s="42">
        <f>IF(F356&lt;=$G$10,$G$3,"")</f>
        <v>0.03</v>
      </c>
      <c r="I356" s="41">
        <f>IF(B356&lt;&gt;"",$G$4,"")</f>
        <v>200</v>
      </c>
      <c r="J356" s="41">
        <f t="shared" si="51"/>
        <v>68000</v>
      </c>
      <c r="K356" s="41">
        <f>IF(B356&lt;&gt;"",J356*H356/12,"")</f>
        <v>170</v>
      </c>
      <c r="L356" s="41">
        <f>IF(B356&lt;&gt;"",M356-J356,"")</f>
        <v>28985</v>
      </c>
      <c r="M356" s="41">
        <f>IF(B356&lt;&gt;"",M355+I356+K356,"")</f>
        <v>96985</v>
      </c>
      <c r="N356" s="41">
        <f>IF(G356&lt;&gt;"",IF(E356&gt;=$G$7,$G$5,0),"")</f>
        <v>0</v>
      </c>
      <c r="O356" s="41">
        <f t="shared" si="52"/>
        <v>0</v>
      </c>
      <c r="P356" s="41">
        <f>IF(G356&lt;&gt;"",R355*H356/12,"")</f>
        <v>0</v>
      </c>
      <c r="Q356" s="41">
        <f>IF(G356&lt;&gt;"",R356-O356,"")</f>
        <v>0</v>
      </c>
      <c r="R356" s="41">
        <f>IF(G356&lt;&gt;"",R355+N356+P356,"")</f>
        <v>0</v>
      </c>
      <c r="T356" s="40">
        <f t="shared" si="53"/>
        <v>55244</v>
      </c>
      <c r="U356" s="53">
        <f>J356</f>
        <v>68000</v>
      </c>
      <c r="V356" s="53">
        <f>M356</f>
        <v>96985</v>
      </c>
      <c r="W356" s="53">
        <f>O356</f>
        <v>0</v>
      </c>
      <c r="X356" s="53">
        <f>R356</f>
        <v>0</v>
      </c>
    </row>
    <row r="357" spans="1:24" x14ac:dyDescent="0.35">
      <c r="A357" s="37">
        <f t="shared" si="46"/>
        <v>341</v>
      </c>
      <c r="B357" s="37" t="str">
        <f>IF(F357&lt;=$G$10,VLOOKUP('[1]KALKULATOR 2023 PPK'!A372,[1]Robocze!$B$23:$C$102,2),"")</f>
        <v>29 rok</v>
      </c>
      <c r="C357" s="37">
        <f t="shared" si="47"/>
        <v>2051</v>
      </c>
      <c r="D357" s="38" t="str">
        <f t="shared" si="48"/>
        <v>maj</v>
      </c>
      <c r="E357" s="39">
        <f t="shared" si="54"/>
        <v>48.416666666666963</v>
      </c>
      <c r="F357" s="43">
        <f t="shared" si="49"/>
        <v>55274</v>
      </c>
      <c r="G357" s="40">
        <f t="shared" si="50"/>
        <v>55304</v>
      </c>
      <c r="H357" s="42">
        <f>IF(F357&lt;=$G$10,$G$3,"")</f>
        <v>0.03</v>
      </c>
      <c r="I357" s="41">
        <f>IF(B357&lt;&gt;"",$G$4,"")</f>
        <v>200</v>
      </c>
      <c r="J357" s="41">
        <f t="shared" si="51"/>
        <v>68200</v>
      </c>
      <c r="K357" s="41">
        <f>IF(B357&lt;&gt;"",J357*H357/12,"")</f>
        <v>170.5</v>
      </c>
      <c r="L357" s="41">
        <f>IF(B357&lt;&gt;"",M357-J357,"")</f>
        <v>29155.5</v>
      </c>
      <c r="M357" s="41">
        <f>IF(B357&lt;&gt;"",M356+I357+K357,"")</f>
        <v>97355.5</v>
      </c>
      <c r="N357" s="41">
        <f>IF(G357&lt;&gt;"",IF(E357&gt;=$G$7,$G$5,0),"")</f>
        <v>0</v>
      </c>
      <c r="O357" s="41">
        <f t="shared" si="52"/>
        <v>0</v>
      </c>
      <c r="P357" s="41">
        <f>IF(G357&lt;&gt;"",R356*H357/12,"")</f>
        <v>0</v>
      </c>
      <c r="Q357" s="41">
        <f>IF(G357&lt;&gt;"",R357-O357,"")</f>
        <v>0</v>
      </c>
      <c r="R357" s="41">
        <f>IF(G357&lt;&gt;"",R356+N357+P357,"")</f>
        <v>0</v>
      </c>
      <c r="T357" s="40">
        <f t="shared" si="53"/>
        <v>55274</v>
      </c>
      <c r="U357" s="53">
        <f>J357</f>
        <v>68200</v>
      </c>
      <c r="V357" s="53">
        <f>M357</f>
        <v>97355.5</v>
      </c>
      <c r="W357" s="53">
        <f>O357</f>
        <v>0</v>
      </c>
      <c r="X357" s="53">
        <f>R357</f>
        <v>0</v>
      </c>
    </row>
    <row r="358" spans="1:24" x14ac:dyDescent="0.35">
      <c r="A358" s="37">
        <f t="shared" si="46"/>
        <v>342</v>
      </c>
      <c r="B358" s="37" t="str">
        <f>IF(F358&lt;=$G$10,VLOOKUP('[1]KALKULATOR 2023 PPK'!A373,[1]Robocze!$B$23:$C$102,2),"")</f>
        <v>29 rok</v>
      </c>
      <c r="C358" s="37">
        <f t="shared" si="47"/>
        <v>2051</v>
      </c>
      <c r="D358" s="38" t="str">
        <f t="shared" si="48"/>
        <v>czerwiec</v>
      </c>
      <c r="E358" s="39">
        <f t="shared" si="54"/>
        <v>48.500000000000298</v>
      </c>
      <c r="F358" s="43">
        <f t="shared" si="49"/>
        <v>55305</v>
      </c>
      <c r="G358" s="40">
        <f t="shared" si="50"/>
        <v>55334</v>
      </c>
      <c r="H358" s="42">
        <f>IF(F358&lt;=$G$10,$G$3,"")</f>
        <v>0.03</v>
      </c>
      <c r="I358" s="41">
        <f>IF(B358&lt;&gt;"",$G$4,"")</f>
        <v>200</v>
      </c>
      <c r="J358" s="41">
        <f t="shared" si="51"/>
        <v>68400</v>
      </c>
      <c r="K358" s="41">
        <f>IF(B358&lt;&gt;"",J358*H358/12,"")</f>
        <v>171</v>
      </c>
      <c r="L358" s="41">
        <f>IF(B358&lt;&gt;"",M358-J358,"")</f>
        <v>29326.5</v>
      </c>
      <c r="M358" s="41">
        <f>IF(B358&lt;&gt;"",M357+I358+K358,"")</f>
        <v>97726.5</v>
      </c>
      <c r="N358" s="41">
        <f>IF(G358&lt;&gt;"",IF(E358&gt;=$G$7,$G$5,0),"")</f>
        <v>0</v>
      </c>
      <c r="O358" s="41">
        <f t="shared" si="52"/>
        <v>0</v>
      </c>
      <c r="P358" s="41">
        <f>IF(G358&lt;&gt;"",R357*H358/12,"")</f>
        <v>0</v>
      </c>
      <c r="Q358" s="41">
        <f>IF(G358&lt;&gt;"",R358-O358,"")</f>
        <v>0</v>
      </c>
      <c r="R358" s="41">
        <f>IF(G358&lt;&gt;"",R357+N358+P358,"")</f>
        <v>0</v>
      </c>
      <c r="T358" s="40">
        <f t="shared" si="53"/>
        <v>55305</v>
      </c>
      <c r="U358" s="53">
        <f>J358</f>
        <v>68400</v>
      </c>
      <c r="V358" s="53">
        <f>M358</f>
        <v>97726.5</v>
      </c>
      <c r="W358" s="53">
        <f>O358</f>
        <v>0</v>
      </c>
      <c r="X358" s="53">
        <f>R358</f>
        <v>0</v>
      </c>
    </row>
    <row r="359" spans="1:24" x14ac:dyDescent="0.35">
      <c r="A359" s="37">
        <f t="shared" si="46"/>
        <v>343</v>
      </c>
      <c r="B359" s="37" t="str">
        <f>IF(F359&lt;=$G$10,VLOOKUP('[1]KALKULATOR 2023 PPK'!A374,[1]Robocze!$B$23:$C$102,2),"")</f>
        <v>29 rok</v>
      </c>
      <c r="C359" s="37">
        <f t="shared" si="47"/>
        <v>2051</v>
      </c>
      <c r="D359" s="38" t="str">
        <f t="shared" si="48"/>
        <v>lipiec</v>
      </c>
      <c r="E359" s="39">
        <f t="shared" si="54"/>
        <v>48.583333333333634</v>
      </c>
      <c r="F359" s="43">
        <f t="shared" si="49"/>
        <v>55335</v>
      </c>
      <c r="G359" s="40">
        <f t="shared" si="50"/>
        <v>55365</v>
      </c>
      <c r="H359" s="42">
        <f>IF(F359&lt;=$G$10,$G$3,"")</f>
        <v>0.03</v>
      </c>
      <c r="I359" s="41">
        <f>IF(B359&lt;&gt;"",$G$4,"")</f>
        <v>200</v>
      </c>
      <c r="J359" s="41">
        <f t="shared" si="51"/>
        <v>68600</v>
      </c>
      <c r="K359" s="41">
        <f>IF(B359&lt;&gt;"",J359*H359/12,"")</f>
        <v>171.5</v>
      </c>
      <c r="L359" s="41">
        <f>IF(B359&lt;&gt;"",M359-J359,"")</f>
        <v>29498</v>
      </c>
      <c r="M359" s="41">
        <f>IF(B359&lt;&gt;"",M358+I359+K359,"")</f>
        <v>98098</v>
      </c>
      <c r="N359" s="41">
        <f>IF(G359&lt;&gt;"",IF(E359&gt;=$G$7,$G$5,0),"")</f>
        <v>0</v>
      </c>
      <c r="O359" s="41">
        <f t="shared" si="52"/>
        <v>0</v>
      </c>
      <c r="P359" s="41">
        <f>IF(G359&lt;&gt;"",R358*H359/12,"")</f>
        <v>0</v>
      </c>
      <c r="Q359" s="41">
        <f>IF(G359&lt;&gt;"",R359-O359,"")</f>
        <v>0</v>
      </c>
      <c r="R359" s="41">
        <f>IF(G359&lt;&gt;"",R358+N359+P359,"")</f>
        <v>0</v>
      </c>
      <c r="T359" s="40">
        <f t="shared" si="53"/>
        <v>55335</v>
      </c>
      <c r="U359" s="53">
        <f>J359</f>
        <v>68600</v>
      </c>
      <c r="V359" s="53">
        <f>M359</f>
        <v>98098</v>
      </c>
      <c r="W359" s="53">
        <f>O359</f>
        <v>0</v>
      </c>
      <c r="X359" s="53">
        <f>R359</f>
        <v>0</v>
      </c>
    </row>
    <row r="360" spans="1:24" x14ac:dyDescent="0.35">
      <c r="A360" s="37">
        <f t="shared" si="46"/>
        <v>344</v>
      </c>
      <c r="B360" s="37" t="str">
        <f>IF(F360&lt;=$G$10,VLOOKUP('[1]KALKULATOR 2023 PPK'!A375,[1]Robocze!$B$23:$C$102,2),"")</f>
        <v>29 rok</v>
      </c>
      <c r="C360" s="37">
        <f t="shared" si="47"/>
        <v>2051</v>
      </c>
      <c r="D360" s="38" t="str">
        <f t="shared" si="48"/>
        <v>sierpień</v>
      </c>
      <c r="E360" s="39">
        <f t="shared" si="54"/>
        <v>48.66666666666697</v>
      </c>
      <c r="F360" s="43">
        <f t="shared" si="49"/>
        <v>55366</v>
      </c>
      <c r="G360" s="40">
        <f t="shared" si="50"/>
        <v>55396</v>
      </c>
      <c r="H360" s="42">
        <f>IF(F360&lt;=$G$10,$G$3,"")</f>
        <v>0.03</v>
      </c>
      <c r="I360" s="41">
        <f>IF(B360&lt;&gt;"",$G$4,"")</f>
        <v>200</v>
      </c>
      <c r="J360" s="41">
        <f t="shared" si="51"/>
        <v>68800</v>
      </c>
      <c r="K360" s="41">
        <f>IF(B360&lt;&gt;"",J360*H360/12,"")</f>
        <v>172</v>
      </c>
      <c r="L360" s="41">
        <f>IF(B360&lt;&gt;"",M360-J360,"")</f>
        <v>29670</v>
      </c>
      <c r="M360" s="41">
        <f>IF(B360&lt;&gt;"",M359+I360+K360,"")</f>
        <v>98470</v>
      </c>
      <c r="N360" s="41">
        <f>IF(G360&lt;&gt;"",IF(E360&gt;=$G$7,$G$5,0),"")</f>
        <v>0</v>
      </c>
      <c r="O360" s="41">
        <f t="shared" si="52"/>
        <v>0</v>
      </c>
      <c r="P360" s="41">
        <f>IF(G360&lt;&gt;"",R359*H360/12,"")</f>
        <v>0</v>
      </c>
      <c r="Q360" s="41">
        <f>IF(G360&lt;&gt;"",R360-O360,"")</f>
        <v>0</v>
      </c>
      <c r="R360" s="41">
        <f>IF(G360&lt;&gt;"",R359+N360+P360,"")</f>
        <v>0</v>
      </c>
      <c r="T360" s="40">
        <f t="shared" si="53"/>
        <v>55366</v>
      </c>
      <c r="U360" s="53">
        <f>J360</f>
        <v>68800</v>
      </c>
      <c r="V360" s="53">
        <f>M360</f>
        <v>98470</v>
      </c>
      <c r="W360" s="53">
        <f>O360</f>
        <v>0</v>
      </c>
      <c r="X360" s="53">
        <f>R360</f>
        <v>0</v>
      </c>
    </row>
    <row r="361" spans="1:24" x14ac:dyDescent="0.35">
      <c r="A361" s="37">
        <f t="shared" si="46"/>
        <v>345</v>
      </c>
      <c r="B361" s="37" t="str">
        <f>IF(F361&lt;=$G$10,VLOOKUP('[1]KALKULATOR 2023 PPK'!A376,[1]Robocze!$B$23:$C$102,2),"")</f>
        <v>29 rok</v>
      </c>
      <c r="C361" s="37">
        <f t="shared" si="47"/>
        <v>2051</v>
      </c>
      <c r="D361" s="38" t="str">
        <f t="shared" si="48"/>
        <v>wrzesień</v>
      </c>
      <c r="E361" s="39">
        <f t="shared" si="54"/>
        <v>48.750000000000306</v>
      </c>
      <c r="F361" s="43">
        <f t="shared" si="49"/>
        <v>55397</v>
      </c>
      <c r="G361" s="40">
        <f t="shared" si="50"/>
        <v>55426</v>
      </c>
      <c r="H361" s="42">
        <f>IF(F361&lt;=$G$10,$G$3,"")</f>
        <v>0.03</v>
      </c>
      <c r="I361" s="41">
        <f>IF(B361&lt;&gt;"",$G$4,"")</f>
        <v>200</v>
      </c>
      <c r="J361" s="41">
        <f t="shared" si="51"/>
        <v>69000</v>
      </c>
      <c r="K361" s="41">
        <f>IF(B361&lt;&gt;"",J361*H361/12,"")</f>
        <v>172.5</v>
      </c>
      <c r="L361" s="41">
        <f>IF(B361&lt;&gt;"",M361-J361,"")</f>
        <v>29842.5</v>
      </c>
      <c r="M361" s="41">
        <f>IF(B361&lt;&gt;"",M360+I361+K361,"")</f>
        <v>98842.5</v>
      </c>
      <c r="N361" s="41">
        <f>IF(G361&lt;&gt;"",IF(E361&gt;=$G$7,$G$5,0),"")</f>
        <v>0</v>
      </c>
      <c r="O361" s="41">
        <f t="shared" si="52"/>
        <v>0</v>
      </c>
      <c r="P361" s="41">
        <f>IF(G361&lt;&gt;"",R360*H361/12,"")</f>
        <v>0</v>
      </c>
      <c r="Q361" s="41">
        <f>IF(G361&lt;&gt;"",R361-O361,"")</f>
        <v>0</v>
      </c>
      <c r="R361" s="41">
        <f>IF(G361&lt;&gt;"",R360+N361+P361,"")</f>
        <v>0</v>
      </c>
      <c r="T361" s="40">
        <f t="shared" si="53"/>
        <v>55397</v>
      </c>
      <c r="U361" s="53">
        <f>J361</f>
        <v>69000</v>
      </c>
      <c r="V361" s="53">
        <f>M361</f>
        <v>98842.5</v>
      </c>
      <c r="W361" s="53">
        <f>O361</f>
        <v>0</v>
      </c>
      <c r="X361" s="53">
        <f>R361</f>
        <v>0</v>
      </c>
    </row>
    <row r="362" spans="1:24" x14ac:dyDescent="0.35">
      <c r="A362" s="37">
        <f t="shared" si="46"/>
        <v>346</v>
      </c>
      <c r="B362" s="37" t="str">
        <f>IF(F362&lt;=$G$10,VLOOKUP('[1]KALKULATOR 2023 PPK'!A377,[1]Robocze!$B$23:$C$102,2),"")</f>
        <v>29 rok</v>
      </c>
      <c r="C362" s="37">
        <f t="shared" si="47"/>
        <v>2051</v>
      </c>
      <c r="D362" s="38" t="str">
        <f t="shared" si="48"/>
        <v>październik</v>
      </c>
      <c r="E362" s="39">
        <f t="shared" si="54"/>
        <v>48.833333333333641</v>
      </c>
      <c r="F362" s="43">
        <f t="shared" si="49"/>
        <v>55427</v>
      </c>
      <c r="G362" s="40">
        <f t="shared" si="50"/>
        <v>55457</v>
      </c>
      <c r="H362" s="42">
        <f>IF(F362&lt;=$G$10,$G$3,"")</f>
        <v>0.03</v>
      </c>
      <c r="I362" s="41">
        <f>IF(B362&lt;&gt;"",$G$4,"")</f>
        <v>200</v>
      </c>
      <c r="J362" s="41">
        <f t="shared" si="51"/>
        <v>69200</v>
      </c>
      <c r="K362" s="41">
        <f>IF(B362&lt;&gt;"",J362*H362/12,"")</f>
        <v>173</v>
      </c>
      <c r="L362" s="41">
        <f>IF(B362&lt;&gt;"",M362-J362,"")</f>
        <v>30015.5</v>
      </c>
      <c r="M362" s="41">
        <f>IF(B362&lt;&gt;"",M361+I362+K362,"")</f>
        <v>99215.5</v>
      </c>
      <c r="N362" s="41">
        <f>IF(G362&lt;&gt;"",IF(E362&gt;=$G$7,$G$5,0),"")</f>
        <v>0</v>
      </c>
      <c r="O362" s="41">
        <f t="shared" si="52"/>
        <v>0</v>
      </c>
      <c r="P362" s="41">
        <f>IF(G362&lt;&gt;"",R361*H362/12,"")</f>
        <v>0</v>
      </c>
      <c r="Q362" s="41">
        <f>IF(G362&lt;&gt;"",R362-O362,"")</f>
        <v>0</v>
      </c>
      <c r="R362" s="41">
        <f>IF(G362&lt;&gt;"",R361+N362+P362,"")</f>
        <v>0</v>
      </c>
      <c r="T362" s="40">
        <f t="shared" si="53"/>
        <v>55427</v>
      </c>
      <c r="U362" s="53">
        <f>J362</f>
        <v>69200</v>
      </c>
      <c r="V362" s="53">
        <f>M362</f>
        <v>99215.5</v>
      </c>
      <c r="W362" s="53">
        <f>O362</f>
        <v>0</v>
      </c>
      <c r="X362" s="53">
        <f>R362</f>
        <v>0</v>
      </c>
    </row>
    <row r="363" spans="1:24" x14ac:dyDescent="0.35">
      <c r="A363" s="37">
        <f t="shared" si="46"/>
        <v>347</v>
      </c>
      <c r="B363" s="37" t="str">
        <f>IF(F363&lt;=$G$10,VLOOKUP('[1]KALKULATOR 2023 PPK'!A378,[1]Robocze!$B$23:$C$102,2),"")</f>
        <v>29 rok</v>
      </c>
      <c r="C363" s="37">
        <f t="shared" si="47"/>
        <v>2051</v>
      </c>
      <c r="D363" s="38" t="str">
        <f t="shared" si="48"/>
        <v>listopad</v>
      </c>
      <c r="E363" s="39">
        <f t="shared" si="54"/>
        <v>48.916666666666977</v>
      </c>
      <c r="F363" s="43">
        <f t="shared" si="49"/>
        <v>55458</v>
      </c>
      <c r="G363" s="40">
        <f t="shared" si="50"/>
        <v>55487</v>
      </c>
      <c r="H363" s="42">
        <f>IF(F363&lt;=$G$10,$G$3,"")</f>
        <v>0.03</v>
      </c>
      <c r="I363" s="41">
        <f>IF(B363&lt;&gt;"",$G$4,"")</f>
        <v>200</v>
      </c>
      <c r="J363" s="41">
        <f t="shared" si="51"/>
        <v>69400</v>
      </c>
      <c r="K363" s="41">
        <f>IF(B363&lt;&gt;"",J363*H363/12,"")</f>
        <v>173.5</v>
      </c>
      <c r="L363" s="41">
        <f>IF(B363&lt;&gt;"",M363-J363,"")</f>
        <v>30189</v>
      </c>
      <c r="M363" s="41">
        <f>IF(B363&lt;&gt;"",M362+I363+K363,"")</f>
        <v>99589</v>
      </c>
      <c r="N363" s="41">
        <f>IF(G363&lt;&gt;"",IF(E363&gt;=$G$7,$G$5,0),"")</f>
        <v>0</v>
      </c>
      <c r="O363" s="41">
        <f t="shared" si="52"/>
        <v>0</v>
      </c>
      <c r="P363" s="41">
        <f>IF(G363&lt;&gt;"",R362*H363/12,"")</f>
        <v>0</v>
      </c>
      <c r="Q363" s="41">
        <f>IF(G363&lt;&gt;"",R363-O363,"")</f>
        <v>0</v>
      </c>
      <c r="R363" s="41">
        <f>IF(G363&lt;&gt;"",R362+N363+P363,"")</f>
        <v>0</v>
      </c>
      <c r="T363" s="40">
        <f t="shared" si="53"/>
        <v>55458</v>
      </c>
      <c r="U363" s="53">
        <f>J363</f>
        <v>69400</v>
      </c>
      <c r="V363" s="53">
        <f>M363</f>
        <v>99589</v>
      </c>
      <c r="W363" s="53">
        <f>O363</f>
        <v>0</v>
      </c>
      <c r="X363" s="53">
        <f>R363</f>
        <v>0</v>
      </c>
    </row>
    <row r="364" spans="1:24" s="56" customFormat="1" x14ac:dyDescent="0.35">
      <c r="A364" s="37">
        <f t="shared" si="46"/>
        <v>348</v>
      </c>
      <c r="B364" s="44" t="str">
        <f>IF(F364&lt;=$G$10,VLOOKUP('[1]KALKULATOR 2023 PPK'!A379,[1]Robocze!$B$23:$C$102,2),"")</f>
        <v>29 rok</v>
      </c>
      <c r="C364" s="44">
        <f t="shared" si="47"/>
        <v>2051</v>
      </c>
      <c r="D364" s="38" t="str">
        <f t="shared" si="48"/>
        <v>grudzień</v>
      </c>
      <c r="E364" s="45">
        <f t="shared" si="54"/>
        <v>49.000000000000313</v>
      </c>
      <c r="F364" s="46">
        <f t="shared" si="49"/>
        <v>55488</v>
      </c>
      <c r="G364" s="47">
        <f t="shared" si="50"/>
        <v>55518</v>
      </c>
      <c r="H364" s="42">
        <f>IF(F364&lt;=$G$10,$G$3,"")</f>
        <v>0.03</v>
      </c>
      <c r="I364" s="41">
        <f>IF(B364&lt;&gt;"",$G$4,"")</f>
        <v>200</v>
      </c>
      <c r="J364" s="48">
        <f t="shared" si="51"/>
        <v>69600</v>
      </c>
      <c r="K364" s="41">
        <f>IF(B364&lt;&gt;"",J364*H364/12,"")</f>
        <v>174</v>
      </c>
      <c r="L364" s="48">
        <f>IF(B364&lt;&gt;"",M364-J364,"")</f>
        <v>30363</v>
      </c>
      <c r="M364" s="41">
        <f>IF(B364&lt;&gt;"",M363+I364+K364,"")</f>
        <v>99963</v>
      </c>
      <c r="N364" s="41">
        <f>IF(G364&lt;&gt;"",IF(E364&gt;=$G$7,$G$5,0),"")</f>
        <v>0</v>
      </c>
      <c r="O364" s="48">
        <f t="shared" si="52"/>
        <v>0</v>
      </c>
      <c r="P364" s="41">
        <f>IF(G364&lt;&gt;"",R363*H364/12,"")</f>
        <v>0</v>
      </c>
      <c r="Q364" s="48">
        <f>IF(G364&lt;&gt;"",R364-O364,"")</f>
        <v>0</v>
      </c>
      <c r="R364" s="41">
        <f>IF(G364&lt;&gt;"",R363+N364+P364,"")</f>
        <v>0</v>
      </c>
      <c r="T364" s="40">
        <f t="shared" si="53"/>
        <v>55488</v>
      </c>
      <c r="U364" s="53">
        <f>J364</f>
        <v>69600</v>
      </c>
      <c r="V364" s="53">
        <f>M364</f>
        <v>99963</v>
      </c>
      <c r="W364" s="53">
        <f>O364</f>
        <v>0</v>
      </c>
      <c r="X364" s="53">
        <f>R364</f>
        <v>0</v>
      </c>
    </row>
    <row r="365" spans="1:24" x14ac:dyDescent="0.35">
      <c r="A365" s="37">
        <f t="shared" si="46"/>
        <v>349</v>
      </c>
      <c r="B365" s="37" t="str">
        <f>IF(F365&lt;=$G$10,VLOOKUP('[1]KALKULATOR 2023 PPK'!A380,[1]Robocze!$B$23:$C$102,2),"")</f>
        <v>30 rok</v>
      </c>
      <c r="C365" s="37">
        <f t="shared" si="47"/>
        <v>2052</v>
      </c>
      <c r="D365" s="38" t="str">
        <f t="shared" si="48"/>
        <v>styczeń</v>
      </c>
      <c r="E365" s="39">
        <f t="shared" si="54"/>
        <v>49.083333333333648</v>
      </c>
      <c r="F365" s="40">
        <f t="shared" si="49"/>
        <v>55519</v>
      </c>
      <c r="G365" s="40">
        <f t="shared" si="50"/>
        <v>55549</v>
      </c>
      <c r="H365" s="42">
        <f>IF(F365&lt;=$G$10,$G$3,"")</f>
        <v>0.03</v>
      </c>
      <c r="I365" s="41">
        <f>IF(B365&lt;&gt;"",$G$4,"")</f>
        <v>200</v>
      </c>
      <c r="J365" s="41">
        <f t="shared" si="51"/>
        <v>69800</v>
      </c>
      <c r="K365" s="41">
        <f>IF(B365&lt;&gt;"",J365*H365/12,"")</f>
        <v>174.5</v>
      </c>
      <c r="L365" s="41">
        <f>IF(B365&lt;&gt;"",M365-J365,"")</f>
        <v>30537.5</v>
      </c>
      <c r="M365" s="41">
        <f>IF(B365&lt;&gt;"",M364+I365+K365,"")</f>
        <v>100337.5</v>
      </c>
      <c r="N365" s="41">
        <f>IF(G365&lt;&gt;"",IF(E365&gt;=$G$7,$G$5,0),"")</f>
        <v>0</v>
      </c>
      <c r="O365" s="41">
        <f t="shared" si="52"/>
        <v>0</v>
      </c>
      <c r="P365" s="41">
        <f>IF(G365&lt;&gt;"",R364*H365/12,"")</f>
        <v>0</v>
      </c>
      <c r="Q365" s="41">
        <f>IF(G365&lt;&gt;"",R365-O365,"")</f>
        <v>0</v>
      </c>
      <c r="R365" s="41">
        <f>IF(G365&lt;&gt;"",R364+N365+P365,"")</f>
        <v>0</v>
      </c>
      <c r="T365" s="40">
        <f t="shared" si="53"/>
        <v>55519</v>
      </c>
      <c r="U365" s="53">
        <f>J365</f>
        <v>69800</v>
      </c>
      <c r="V365" s="53">
        <f>M365</f>
        <v>100337.5</v>
      </c>
      <c r="W365" s="53">
        <f>O365</f>
        <v>0</v>
      </c>
      <c r="X365" s="53">
        <f>R365</f>
        <v>0</v>
      </c>
    </row>
    <row r="366" spans="1:24" x14ac:dyDescent="0.35">
      <c r="A366" s="37">
        <f t="shared" si="46"/>
        <v>350</v>
      </c>
      <c r="B366" s="37" t="str">
        <f>IF(F366&lt;=$G$10,VLOOKUP('[1]KALKULATOR 2023 PPK'!A381,[1]Robocze!$B$23:$C$102,2),"")</f>
        <v>30 rok</v>
      </c>
      <c r="C366" s="37">
        <f t="shared" si="47"/>
        <v>2052</v>
      </c>
      <c r="D366" s="38" t="str">
        <f t="shared" si="48"/>
        <v>luty</v>
      </c>
      <c r="E366" s="39">
        <f t="shared" si="54"/>
        <v>49.166666666666984</v>
      </c>
      <c r="F366" s="43">
        <f t="shared" si="49"/>
        <v>55550</v>
      </c>
      <c r="G366" s="40">
        <f t="shared" si="50"/>
        <v>55578</v>
      </c>
      <c r="H366" s="42">
        <f>IF(F366&lt;=$G$10,$G$3,"")</f>
        <v>0.03</v>
      </c>
      <c r="I366" s="41">
        <f>IF(B366&lt;&gt;"",$G$4,"")</f>
        <v>200</v>
      </c>
      <c r="J366" s="41">
        <f t="shared" si="51"/>
        <v>70000</v>
      </c>
      <c r="K366" s="41">
        <f>IF(B366&lt;&gt;"",J366*H366/12,"")</f>
        <v>175</v>
      </c>
      <c r="L366" s="41">
        <f>IF(B366&lt;&gt;"",M366-J366,"")</f>
        <v>30712.5</v>
      </c>
      <c r="M366" s="41">
        <f>IF(B366&lt;&gt;"",M365+I366+K366,"")</f>
        <v>100712.5</v>
      </c>
      <c r="N366" s="41">
        <f>IF(G366&lt;&gt;"",IF(E366&gt;=$G$7,$G$5,0),"")</f>
        <v>0</v>
      </c>
      <c r="O366" s="41">
        <f t="shared" si="52"/>
        <v>0</v>
      </c>
      <c r="P366" s="41">
        <f>IF(G366&lt;&gt;"",R365*H366/12,"")</f>
        <v>0</v>
      </c>
      <c r="Q366" s="41">
        <f>IF(G366&lt;&gt;"",R366-O366,"")</f>
        <v>0</v>
      </c>
      <c r="R366" s="41">
        <f>IF(G366&lt;&gt;"",R365+N366+P366,"")</f>
        <v>0</v>
      </c>
      <c r="T366" s="40">
        <f t="shared" si="53"/>
        <v>55550</v>
      </c>
      <c r="U366" s="53">
        <f>J366</f>
        <v>70000</v>
      </c>
      <c r="V366" s="53">
        <f>M366</f>
        <v>100712.5</v>
      </c>
      <c r="W366" s="53">
        <f>O366</f>
        <v>0</v>
      </c>
      <c r="X366" s="53">
        <f>R366</f>
        <v>0</v>
      </c>
    </row>
    <row r="367" spans="1:24" x14ac:dyDescent="0.35">
      <c r="A367" s="37">
        <f t="shared" si="46"/>
        <v>351</v>
      </c>
      <c r="B367" s="37" t="str">
        <f>IF(F367&lt;=$G$10,VLOOKUP('[1]KALKULATOR 2023 PPK'!A382,[1]Robocze!$B$23:$C$102,2),"")</f>
        <v>30 rok</v>
      </c>
      <c r="C367" s="37">
        <f t="shared" si="47"/>
        <v>2052</v>
      </c>
      <c r="D367" s="38" t="str">
        <f t="shared" si="48"/>
        <v>marzec</v>
      </c>
      <c r="E367" s="39">
        <f t="shared" si="54"/>
        <v>49.25000000000032</v>
      </c>
      <c r="F367" s="43">
        <f t="shared" si="49"/>
        <v>55579</v>
      </c>
      <c r="G367" s="40">
        <f t="shared" si="50"/>
        <v>55609</v>
      </c>
      <c r="H367" s="42">
        <f>IF(F367&lt;=$G$10,$G$3,"")</f>
        <v>0.03</v>
      </c>
      <c r="I367" s="41">
        <f>IF(B367&lt;&gt;"",$G$4,"")</f>
        <v>200</v>
      </c>
      <c r="J367" s="41">
        <f t="shared" si="51"/>
        <v>70200</v>
      </c>
      <c r="K367" s="41">
        <f>IF(B367&lt;&gt;"",J367*H367/12,"")</f>
        <v>175.5</v>
      </c>
      <c r="L367" s="41">
        <f>IF(B367&lt;&gt;"",M367-J367,"")</f>
        <v>30888</v>
      </c>
      <c r="M367" s="41">
        <f>IF(B367&lt;&gt;"",M366+I367+K367,"")</f>
        <v>101088</v>
      </c>
      <c r="N367" s="41">
        <f>IF(G367&lt;&gt;"",IF(E367&gt;=$G$7,$G$5,0),"")</f>
        <v>0</v>
      </c>
      <c r="O367" s="41">
        <f t="shared" si="52"/>
        <v>0</v>
      </c>
      <c r="P367" s="41">
        <f>IF(G367&lt;&gt;"",R366*H367/12,"")</f>
        <v>0</v>
      </c>
      <c r="Q367" s="41">
        <f>IF(G367&lt;&gt;"",R367-O367,"")</f>
        <v>0</v>
      </c>
      <c r="R367" s="41">
        <f>IF(G367&lt;&gt;"",R366+N367+P367,"")</f>
        <v>0</v>
      </c>
      <c r="T367" s="40">
        <f t="shared" si="53"/>
        <v>55579</v>
      </c>
      <c r="U367" s="53">
        <f>J367</f>
        <v>70200</v>
      </c>
      <c r="V367" s="53">
        <f>M367</f>
        <v>101088</v>
      </c>
      <c r="W367" s="53">
        <f>O367</f>
        <v>0</v>
      </c>
      <c r="X367" s="53">
        <f>R367</f>
        <v>0</v>
      </c>
    </row>
    <row r="368" spans="1:24" x14ac:dyDescent="0.35">
      <c r="A368" s="37">
        <f t="shared" si="46"/>
        <v>352</v>
      </c>
      <c r="B368" s="37" t="str">
        <f>IF(F368&lt;=$G$10,VLOOKUP('[1]KALKULATOR 2023 PPK'!A383,[1]Robocze!$B$23:$C$102,2),"")</f>
        <v>30 rok</v>
      </c>
      <c r="C368" s="37">
        <f t="shared" si="47"/>
        <v>2052</v>
      </c>
      <c r="D368" s="38" t="str">
        <f t="shared" si="48"/>
        <v>kwiecień</v>
      </c>
      <c r="E368" s="39">
        <f t="shared" si="54"/>
        <v>49.333333333333655</v>
      </c>
      <c r="F368" s="43">
        <f t="shared" si="49"/>
        <v>55610</v>
      </c>
      <c r="G368" s="40">
        <f t="shared" si="50"/>
        <v>55639</v>
      </c>
      <c r="H368" s="42">
        <f>IF(F368&lt;=$G$10,$G$3,"")</f>
        <v>0.03</v>
      </c>
      <c r="I368" s="41">
        <f>IF(B368&lt;&gt;"",$G$4,"")</f>
        <v>200</v>
      </c>
      <c r="J368" s="41">
        <f t="shared" si="51"/>
        <v>70400</v>
      </c>
      <c r="K368" s="41">
        <f>IF(B368&lt;&gt;"",J368*H368/12,"")</f>
        <v>176</v>
      </c>
      <c r="L368" s="41">
        <f>IF(B368&lt;&gt;"",M368-J368,"")</f>
        <v>31064</v>
      </c>
      <c r="M368" s="41">
        <f>IF(B368&lt;&gt;"",M367+I368+K368,"")</f>
        <v>101464</v>
      </c>
      <c r="N368" s="41">
        <f>IF(G368&lt;&gt;"",IF(E368&gt;=$G$7,$G$5,0),"")</f>
        <v>0</v>
      </c>
      <c r="O368" s="41">
        <f t="shared" si="52"/>
        <v>0</v>
      </c>
      <c r="P368" s="41">
        <f>IF(G368&lt;&gt;"",R367*H368/12,"")</f>
        <v>0</v>
      </c>
      <c r="Q368" s="41">
        <f>IF(G368&lt;&gt;"",R368-O368,"")</f>
        <v>0</v>
      </c>
      <c r="R368" s="41">
        <f>IF(G368&lt;&gt;"",R367+N368+P368,"")</f>
        <v>0</v>
      </c>
      <c r="T368" s="40">
        <f t="shared" si="53"/>
        <v>55610</v>
      </c>
      <c r="U368" s="53">
        <f>J368</f>
        <v>70400</v>
      </c>
      <c r="V368" s="53">
        <f>M368</f>
        <v>101464</v>
      </c>
      <c r="W368" s="53">
        <f>O368</f>
        <v>0</v>
      </c>
      <c r="X368" s="53">
        <f>R368</f>
        <v>0</v>
      </c>
    </row>
    <row r="369" spans="1:24" x14ac:dyDescent="0.35">
      <c r="A369" s="37">
        <f t="shared" si="46"/>
        <v>353</v>
      </c>
      <c r="B369" s="37" t="str">
        <f>IF(F369&lt;=$G$10,VLOOKUP('[1]KALKULATOR 2023 PPK'!A384,[1]Robocze!$B$23:$C$102,2),"")</f>
        <v>30 rok</v>
      </c>
      <c r="C369" s="37">
        <f t="shared" si="47"/>
        <v>2052</v>
      </c>
      <c r="D369" s="38" t="str">
        <f t="shared" si="48"/>
        <v>maj</v>
      </c>
      <c r="E369" s="39">
        <f t="shared" si="54"/>
        <v>49.416666666666991</v>
      </c>
      <c r="F369" s="43">
        <f t="shared" si="49"/>
        <v>55640</v>
      </c>
      <c r="G369" s="40">
        <f t="shared" si="50"/>
        <v>55670</v>
      </c>
      <c r="H369" s="42">
        <f>IF(F369&lt;=$G$10,$G$3,"")</f>
        <v>0.03</v>
      </c>
      <c r="I369" s="41">
        <f>IF(B369&lt;&gt;"",$G$4,"")</f>
        <v>200</v>
      </c>
      <c r="J369" s="41">
        <f t="shared" si="51"/>
        <v>70600</v>
      </c>
      <c r="K369" s="41">
        <f>IF(B369&lt;&gt;"",J369*H369/12,"")</f>
        <v>176.5</v>
      </c>
      <c r="L369" s="41">
        <f>IF(B369&lt;&gt;"",M369-J369,"")</f>
        <v>31240.5</v>
      </c>
      <c r="M369" s="41">
        <f>IF(B369&lt;&gt;"",M368+I369+K369,"")</f>
        <v>101840.5</v>
      </c>
      <c r="N369" s="41">
        <f>IF(G369&lt;&gt;"",IF(E369&gt;=$G$7,$G$5,0),"")</f>
        <v>0</v>
      </c>
      <c r="O369" s="41">
        <f t="shared" si="52"/>
        <v>0</v>
      </c>
      <c r="P369" s="41">
        <f>IF(G369&lt;&gt;"",R368*H369/12,"")</f>
        <v>0</v>
      </c>
      <c r="Q369" s="41">
        <f>IF(G369&lt;&gt;"",R369-O369,"")</f>
        <v>0</v>
      </c>
      <c r="R369" s="41">
        <f>IF(G369&lt;&gt;"",R368+N369+P369,"")</f>
        <v>0</v>
      </c>
      <c r="T369" s="40">
        <f t="shared" si="53"/>
        <v>55640</v>
      </c>
      <c r="U369" s="53">
        <f>J369</f>
        <v>70600</v>
      </c>
      <c r="V369" s="53">
        <f>M369</f>
        <v>101840.5</v>
      </c>
      <c r="W369" s="53">
        <f>O369</f>
        <v>0</v>
      </c>
      <c r="X369" s="53">
        <f>R369</f>
        <v>0</v>
      </c>
    </row>
    <row r="370" spans="1:24" x14ac:dyDescent="0.35">
      <c r="A370" s="37">
        <f t="shared" si="46"/>
        <v>354</v>
      </c>
      <c r="B370" s="37" t="str">
        <f>IF(F370&lt;=$G$10,VLOOKUP('[1]KALKULATOR 2023 PPK'!A385,[1]Robocze!$B$23:$C$102,2),"")</f>
        <v>30 rok</v>
      </c>
      <c r="C370" s="37">
        <f t="shared" si="47"/>
        <v>2052</v>
      </c>
      <c r="D370" s="38" t="str">
        <f t="shared" si="48"/>
        <v>czerwiec</v>
      </c>
      <c r="E370" s="39">
        <f t="shared" si="54"/>
        <v>49.500000000000327</v>
      </c>
      <c r="F370" s="43">
        <f t="shared" si="49"/>
        <v>55671</v>
      </c>
      <c r="G370" s="40">
        <f t="shared" si="50"/>
        <v>55700</v>
      </c>
      <c r="H370" s="42">
        <f>IF(F370&lt;=$G$10,$G$3,"")</f>
        <v>0.03</v>
      </c>
      <c r="I370" s="41">
        <f>IF(B370&lt;&gt;"",$G$4,"")</f>
        <v>200</v>
      </c>
      <c r="J370" s="41">
        <f t="shared" si="51"/>
        <v>70800</v>
      </c>
      <c r="K370" s="41">
        <f>IF(B370&lt;&gt;"",J370*H370/12,"")</f>
        <v>177</v>
      </c>
      <c r="L370" s="41">
        <f>IF(B370&lt;&gt;"",M370-J370,"")</f>
        <v>31417.5</v>
      </c>
      <c r="M370" s="41">
        <f>IF(B370&lt;&gt;"",M369+I370+K370,"")</f>
        <v>102217.5</v>
      </c>
      <c r="N370" s="41">
        <f>IF(G370&lt;&gt;"",IF(E370&gt;=$G$7,$G$5,0),"")</f>
        <v>0</v>
      </c>
      <c r="O370" s="41">
        <f t="shared" si="52"/>
        <v>0</v>
      </c>
      <c r="P370" s="41">
        <f>IF(G370&lt;&gt;"",R369*H370/12,"")</f>
        <v>0</v>
      </c>
      <c r="Q370" s="41">
        <f>IF(G370&lt;&gt;"",R370-O370,"")</f>
        <v>0</v>
      </c>
      <c r="R370" s="41">
        <f>IF(G370&lt;&gt;"",R369+N370+P370,"")</f>
        <v>0</v>
      </c>
      <c r="T370" s="40">
        <f t="shared" si="53"/>
        <v>55671</v>
      </c>
      <c r="U370" s="53">
        <f>J370</f>
        <v>70800</v>
      </c>
      <c r="V370" s="53">
        <f>M370</f>
        <v>102217.5</v>
      </c>
      <c r="W370" s="53">
        <f>O370</f>
        <v>0</v>
      </c>
      <c r="X370" s="53">
        <f>R370</f>
        <v>0</v>
      </c>
    </row>
    <row r="371" spans="1:24" x14ac:dyDescent="0.35">
      <c r="A371" s="37">
        <f t="shared" si="46"/>
        <v>355</v>
      </c>
      <c r="B371" s="37" t="str">
        <f>IF(F371&lt;=$G$10,VLOOKUP('[1]KALKULATOR 2023 PPK'!A386,[1]Robocze!$B$23:$C$102,2),"")</f>
        <v>30 rok</v>
      </c>
      <c r="C371" s="37">
        <f t="shared" si="47"/>
        <v>2052</v>
      </c>
      <c r="D371" s="38" t="str">
        <f t="shared" si="48"/>
        <v>lipiec</v>
      </c>
      <c r="E371" s="39">
        <f t="shared" si="54"/>
        <v>49.583333333333663</v>
      </c>
      <c r="F371" s="43">
        <f t="shared" si="49"/>
        <v>55701</v>
      </c>
      <c r="G371" s="40">
        <f t="shared" si="50"/>
        <v>55731</v>
      </c>
      <c r="H371" s="42">
        <f>IF(F371&lt;=$G$10,$G$3,"")</f>
        <v>0.03</v>
      </c>
      <c r="I371" s="41">
        <f>IF(B371&lt;&gt;"",$G$4,"")</f>
        <v>200</v>
      </c>
      <c r="J371" s="41">
        <f t="shared" si="51"/>
        <v>71000</v>
      </c>
      <c r="K371" s="41">
        <f>IF(B371&lt;&gt;"",J371*H371/12,"")</f>
        <v>177.5</v>
      </c>
      <c r="L371" s="41">
        <f>IF(B371&lt;&gt;"",M371-J371,"")</f>
        <v>31595</v>
      </c>
      <c r="M371" s="41">
        <f>IF(B371&lt;&gt;"",M370+I371+K371,"")</f>
        <v>102595</v>
      </c>
      <c r="N371" s="41">
        <f>IF(G371&lt;&gt;"",IF(E371&gt;=$G$7,$G$5,0),"")</f>
        <v>0</v>
      </c>
      <c r="O371" s="41">
        <f t="shared" si="52"/>
        <v>0</v>
      </c>
      <c r="P371" s="41">
        <f>IF(G371&lt;&gt;"",R370*H371/12,"")</f>
        <v>0</v>
      </c>
      <c r="Q371" s="41">
        <f>IF(G371&lt;&gt;"",R371-O371,"")</f>
        <v>0</v>
      </c>
      <c r="R371" s="41">
        <f>IF(G371&lt;&gt;"",R370+N371+P371,"")</f>
        <v>0</v>
      </c>
      <c r="T371" s="40">
        <f t="shared" si="53"/>
        <v>55701</v>
      </c>
      <c r="U371" s="53">
        <f>J371</f>
        <v>71000</v>
      </c>
      <c r="V371" s="53">
        <f>M371</f>
        <v>102595</v>
      </c>
      <c r="W371" s="53">
        <f>O371</f>
        <v>0</v>
      </c>
      <c r="X371" s="53">
        <f>R371</f>
        <v>0</v>
      </c>
    </row>
    <row r="372" spans="1:24" x14ac:dyDescent="0.35">
      <c r="A372" s="37">
        <f t="shared" si="46"/>
        <v>356</v>
      </c>
      <c r="B372" s="37" t="str">
        <f>IF(F372&lt;=$G$10,VLOOKUP('[1]KALKULATOR 2023 PPK'!A387,[1]Robocze!$B$23:$C$102,2),"")</f>
        <v>30 rok</v>
      </c>
      <c r="C372" s="37">
        <f t="shared" si="47"/>
        <v>2052</v>
      </c>
      <c r="D372" s="38" t="str">
        <f t="shared" si="48"/>
        <v>sierpień</v>
      </c>
      <c r="E372" s="39">
        <f t="shared" si="54"/>
        <v>49.666666666666998</v>
      </c>
      <c r="F372" s="43">
        <f t="shared" si="49"/>
        <v>55732</v>
      </c>
      <c r="G372" s="40">
        <f t="shared" si="50"/>
        <v>55762</v>
      </c>
      <c r="H372" s="42">
        <f>IF(F372&lt;=$G$10,$G$3,"")</f>
        <v>0.03</v>
      </c>
      <c r="I372" s="41">
        <f>IF(B372&lt;&gt;"",$G$4,"")</f>
        <v>200</v>
      </c>
      <c r="J372" s="41">
        <f t="shared" si="51"/>
        <v>71200</v>
      </c>
      <c r="K372" s="41">
        <f>IF(B372&lt;&gt;"",J372*H372/12,"")</f>
        <v>178</v>
      </c>
      <c r="L372" s="41">
        <f>IF(B372&lt;&gt;"",M372-J372,"")</f>
        <v>31773</v>
      </c>
      <c r="M372" s="41">
        <f>IF(B372&lt;&gt;"",M371+I372+K372,"")</f>
        <v>102973</v>
      </c>
      <c r="N372" s="41">
        <f>IF(G372&lt;&gt;"",IF(E372&gt;=$G$7,$G$5,0),"")</f>
        <v>0</v>
      </c>
      <c r="O372" s="41">
        <f t="shared" si="52"/>
        <v>0</v>
      </c>
      <c r="P372" s="41">
        <f>IF(G372&lt;&gt;"",R371*H372/12,"")</f>
        <v>0</v>
      </c>
      <c r="Q372" s="41">
        <f>IF(G372&lt;&gt;"",R372-O372,"")</f>
        <v>0</v>
      </c>
      <c r="R372" s="41">
        <f>IF(G372&lt;&gt;"",R371+N372+P372,"")</f>
        <v>0</v>
      </c>
      <c r="T372" s="40">
        <f t="shared" si="53"/>
        <v>55732</v>
      </c>
      <c r="U372" s="53">
        <f>J372</f>
        <v>71200</v>
      </c>
      <c r="V372" s="53">
        <f>M372</f>
        <v>102973</v>
      </c>
      <c r="W372" s="53">
        <f>O372</f>
        <v>0</v>
      </c>
      <c r="X372" s="53">
        <f>R372</f>
        <v>0</v>
      </c>
    </row>
    <row r="373" spans="1:24" x14ac:dyDescent="0.35">
      <c r="A373" s="37">
        <f t="shared" si="46"/>
        <v>357</v>
      </c>
      <c r="B373" s="37" t="str">
        <f>IF(F373&lt;=$G$10,VLOOKUP('[1]KALKULATOR 2023 PPK'!A388,[1]Robocze!$B$23:$C$102,2),"")</f>
        <v>30 rok</v>
      </c>
      <c r="C373" s="37">
        <f t="shared" si="47"/>
        <v>2052</v>
      </c>
      <c r="D373" s="38" t="str">
        <f t="shared" si="48"/>
        <v>wrzesień</v>
      </c>
      <c r="E373" s="39">
        <f t="shared" si="54"/>
        <v>49.750000000000334</v>
      </c>
      <c r="F373" s="43">
        <f t="shared" si="49"/>
        <v>55763</v>
      </c>
      <c r="G373" s="40">
        <f t="shared" si="50"/>
        <v>55792</v>
      </c>
      <c r="H373" s="42">
        <f>IF(F373&lt;=$G$10,$G$3,"")</f>
        <v>0.03</v>
      </c>
      <c r="I373" s="41">
        <f>IF(B373&lt;&gt;"",$G$4,"")</f>
        <v>200</v>
      </c>
      <c r="J373" s="41">
        <f t="shared" si="51"/>
        <v>71400</v>
      </c>
      <c r="K373" s="41">
        <f>IF(B373&lt;&gt;"",J373*H373/12,"")</f>
        <v>178.5</v>
      </c>
      <c r="L373" s="41">
        <f>IF(B373&lt;&gt;"",M373-J373,"")</f>
        <v>31951.5</v>
      </c>
      <c r="M373" s="41">
        <f>IF(B373&lt;&gt;"",M372+I373+K373,"")</f>
        <v>103351.5</v>
      </c>
      <c r="N373" s="41">
        <f>IF(G373&lt;&gt;"",IF(E373&gt;=$G$7,$G$5,0),"")</f>
        <v>0</v>
      </c>
      <c r="O373" s="41">
        <f t="shared" si="52"/>
        <v>0</v>
      </c>
      <c r="P373" s="41">
        <f>IF(G373&lt;&gt;"",R372*H373/12,"")</f>
        <v>0</v>
      </c>
      <c r="Q373" s="41">
        <f>IF(G373&lt;&gt;"",R373-O373,"")</f>
        <v>0</v>
      </c>
      <c r="R373" s="41">
        <f>IF(G373&lt;&gt;"",R372+N373+P373,"")</f>
        <v>0</v>
      </c>
      <c r="T373" s="40">
        <f t="shared" si="53"/>
        <v>55763</v>
      </c>
      <c r="U373" s="53">
        <f>J373</f>
        <v>71400</v>
      </c>
      <c r="V373" s="53">
        <f>M373</f>
        <v>103351.5</v>
      </c>
      <c r="W373" s="53">
        <f>O373</f>
        <v>0</v>
      </c>
      <c r="X373" s="53">
        <f>R373</f>
        <v>0</v>
      </c>
    </row>
    <row r="374" spans="1:24" x14ac:dyDescent="0.35">
      <c r="A374" s="37">
        <f t="shared" si="46"/>
        <v>358</v>
      </c>
      <c r="B374" s="37" t="str">
        <f>IF(F374&lt;=$G$10,VLOOKUP('[1]KALKULATOR 2023 PPK'!A389,[1]Robocze!$B$23:$C$102,2),"")</f>
        <v>30 rok</v>
      </c>
      <c r="C374" s="37">
        <f t="shared" si="47"/>
        <v>2052</v>
      </c>
      <c r="D374" s="38" t="str">
        <f t="shared" si="48"/>
        <v>październik</v>
      </c>
      <c r="E374" s="39">
        <f t="shared" si="54"/>
        <v>49.83333333333367</v>
      </c>
      <c r="F374" s="43">
        <f t="shared" si="49"/>
        <v>55793</v>
      </c>
      <c r="G374" s="40">
        <f t="shared" si="50"/>
        <v>55823</v>
      </c>
      <c r="H374" s="42">
        <f>IF(F374&lt;=$G$10,$G$3,"")</f>
        <v>0.03</v>
      </c>
      <c r="I374" s="41">
        <f>IF(B374&lt;&gt;"",$G$4,"")</f>
        <v>200</v>
      </c>
      <c r="J374" s="41">
        <f t="shared" si="51"/>
        <v>71600</v>
      </c>
      <c r="K374" s="41">
        <f>IF(B374&lt;&gt;"",J374*H374/12,"")</f>
        <v>179</v>
      </c>
      <c r="L374" s="41">
        <f>IF(B374&lt;&gt;"",M374-J374,"")</f>
        <v>32130.5</v>
      </c>
      <c r="M374" s="41">
        <f>IF(B374&lt;&gt;"",M373+I374+K374,"")</f>
        <v>103730.5</v>
      </c>
      <c r="N374" s="41">
        <f>IF(G374&lt;&gt;"",IF(E374&gt;=$G$7,$G$5,0),"")</f>
        <v>0</v>
      </c>
      <c r="O374" s="41">
        <f t="shared" si="52"/>
        <v>0</v>
      </c>
      <c r="P374" s="41">
        <f>IF(G374&lt;&gt;"",R373*H374/12,"")</f>
        <v>0</v>
      </c>
      <c r="Q374" s="41">
        <f>IF(G374&lt;&gt;"",R374-O374,"")</f>
        <v>0</v>
      </c>
      <c r="R374" s="41">
        <f>IF(G374&lt;&gt;"",R373+N374+P374,"")</f>
        <v>0</v>
      </c>
      <c r="T374" s="40">
        <f t="shared" si="53"/>
        <v>55793</v>
      </c>
      <c r="U374" s="53">
        <f>J374</f>
        <v>71600</v>
      </c>
      <c r="V374" s="53">
        <f>M374</f>
        <v>103730.5</v>
      </c>
      <c r="W374" s="53">
        <f>O374</f>
        <v>0</v>
      </c>
      <c r="X374" s="53">
        <f>R374</f>
        <v>0</v>
      </c>
    </row>
    <row r="375" spans="1:24" x14ac:dyDescent="0.35">
      <c r="A375" s="37">
        <f t="shared" si="46"/>
        <v>359</v>
      </c>
      <c r="B375" s="37" t="str">
        <f>IF(F375&lt;=$G$10,VLOOKUP('[1]KALKULATOR 2023 PPK'!A390,[1]Robocze!$B$23:$C$102,2),"")</f>
        <v>30 rok</v>
      </c>
      <c r="C375" s="37">
        <f t="shared" si="47"/>
        <v>2052</v>
      </c>
      <c r="D375" s="38" t="str">
        <f t="shared" si="48"/>
        <v>listopad</v>
      </c>
      <c r="E375" s="39">
        <f t="shared" si="54"/>
        <v>49.916666666667005</v>
      </c>
      <c r="F375" s="43">
        <f t="shared" si="49"/>
        <v>55824</v>
      </c>
      <c r="G375" s="40">
        <f t="shared" si="50"/>
        <v>55853</v>
      </c>
      <c r="H375" s="42">
        <f>IF(F375&lt;=$G$10,$G$3,"")</f>
        <v>0.03</v>
      </c>
      <c r="I375" s="41">
        <f>IF(B375&lt;&gt;"",$G$4,"")</f>
        <v>200</v>
      </c>
      <c r="J375" s="41">
        <f t="shared" si="51"/>
        <v>71800</v>
      </c>
      <c r="K375" s="41">
        <f>IF(B375&lt;&gt;"",J375*H375/12,"")</f>
        <v>179.5</v>
      </c>
      <c r="L375" s="41">
        <f>IF(B375&lt;&gt;"",M375-J375,"")</f>
        <v>32310</v>
      </c>
      <c r="M375" s="41">
        <f>IF(B375&lt;&gt;"",M374+I375+K375,"")</f>
        <v>104110</v>
      </c>
      <c r="N375" s="41">
        <f>IF(G375&lt;&gt;"",IF(E375&gt;=$G$7,$G$5,0),"")</f>
        <v>0</v>
      </c>
      <c r="O375" s="41">
        <f t="shared" si="52"/>
        <v>0</v>
      </c>
      <c r="P375" s="41">
        <f>IF(G375&lt;&gt;"",R374*H375/12,"")</f>
        <v>0</v>
      </c>
      <c r="Q375" s="41">
        <f>IF(G375&lt;&gt;"",R375-O375,"")</f>
        <v>0</v>
      </c>
      <c r="R375" s="41">
        <f>IF(G375&lt;&gt;"",R374+N375+P375,"")</f>
        <v>0</v>
      </c>
      <c r="T375" s="40">
        <f t="shared" si="53"/>
        <v>55824</v>
      </c>
      <c r="U375" s="53">
        <f>J375</f>
        <v>71800</v>
      </c>
      <c r="V375" s="53">
        <f>M375</f>
        <v>104110</v>
      </c>
      <c r="W375" s="53">
        <f>O375</f>
        <v>0</v>
      </c>
      <c r="X375" s="53">
        <f>R375</f>
        <v>0</v>
      </c>
    </row>
    <row r="376" spans="1:24" s="56" customFormat="1" x14ac:dyDescent="0.35">
      <c r="A376" s="37">
        <f t="shared" si="46"/>
        <v>360</v>
      </c>
      <c r="B376" s="44" t="str">
        <f>IF(F376&lt;=$G$10,VLOOKUP('[1]KALKULATOR 2023 PPK'!A391,[1]Robocze!$B$23:$C$102,2),"")</f>
        <v>30 rok</v>
      </c>
      <c r="C376" s="44">
        <f t="shared" si="47"/>
        <v>2052</v>
      </c>
      <c r="D376" s="38" t="str">
        <f t="shared" si="48"/>
        <v>grudzień</v>
      </c>
      <c r="E376" s="45">
        <f t="shared" si="54"/>
        <v>50.000000000000341</v>
      </c>
      <c r="F376" s="46">
        <f t="shared" si="49"/>
        <v>55854</v>
      </c>
      <c r="G376" s="47">
        <f t="shared" si="50"/>
        <v>55884</v>
      </c>
      <c r="H376" s="42">
        <f>IF(F376&lt;=$G$10,$G$3,"")</f>
        <v>0.03</v>
      </c>
      <c r="I376" s="41">
        <f>IF(B376&lt;&gt;"",$G$4,"")</f>
        <v>200</v>
      </c>
      <c r="J376" s="48">
        <f t="shared" si="51"/>
        <v>72000</v>
      </c>
      <c r="K376" s="41">
        <f>IF(B376&lt;&gt;"",J376*H376/12,"")</f>
        <v>180</v>
      </c>
      <c r="L376" s="48">
        <f>IF(B376&lt;&gt;"",M376-J376,"")</f>
        <v>32490</v>
      </c>
      <c r="M376" s="41">
        <f>IF(B376&lt;&gt;"",M375+I376+K376,"")</f>
        <v>104490</v>
      </c>
      <c r="N376" s="41">
        <f>IF(G376&lt;&gt;"",IF(E376&gt;=$G$7,$G$5,0),"")</f>
        <v>2000</v>
      </c>
      <c r="O376" s="48">
        <f t="shared" si="52"/>
        <v>2000</v>
      </c>
      <c r="P376" s="41">
        <f>IF(G376&lt;&gt;"",R375*H376/12,"")</f>
        <v>0</v>
      </c>
      <c r="Q376" s="48">
        <f>IF(G376&lt;&gt;"",R376-O376,"")</f>
        <v>0</v>
      </c>
      <c r="R376" s="41">
        <f>IF(G376&lt;&gt;"",R375+N376+P376,"")</f>
        <v>2000</v>
      </c>
      <c r="T376" s="40">
        <f t="shared" si="53"/>
        <v>55854</v>
      </c>
      <c r="U376" s="53">
        <f>J376</f>
        <v>72000</v>
      </c>
      <c r="V376" s="53">
        <f>M376</f>
        <v>104490</v>
      </c>
      <c r="W376" s="53">
        <f>O376</f>
        <v>2000</v>
      </c>
      <c r="X376" s="53">
        <f>R376</f>
        <v>2000</v>
      </c>
    </row>
    <row r="377" spans="1:24" x14ac:dyDescent="0.35">
      <c r="A377" s="37">
        <f t="shared" si="46"/>
        <v>361</v>
      </c>
      <c r="B377" s="37" t="str">
        <f>IF(F377&lt;=$G$10,VLOOKUP('[1]KALKULATOR 2023 PPK'!A392,[1]Robocze!$B$23:$C$102,2),"")</f>
        <v>31 rok</v>
      </c>
      <c r="C377" s="37">
        <f t="shared" si="47"/>
        <v>2053</v>
      </c>
      <c r="D377" s="38" t="str">
        <f t="shared" si="48"/>
        <v>styczeń</v>
      </c>
      <c r="E377" s="39">
        <f t="shared" si="54"/>
        <v>50.083333333333677</v>
      </c>
      <c r="F377" s="40">
        <f t="shared" si="49"/>
        <v>55885</v>
      </c>
      <c r="G377" s="40">
        <f t="shared" si="50"/>
        <v>55915</v>
      </c>
      <c r="H377" s="42">
        <f>IF(F377&lt;=$G$10,$G$3,"")</f>
        <v>0.03</v>
      </c>
      <c r="I377" s="41">
        <f>IF(B377&lt;&gt;"",$G$4,"")</f>
        <v>200</v>
      </c>
      <c r="J377" s="41">
        <f t="shared" si="51"/>
        <v>72200</v>
      </c>
      <c r="K377" s="41">
        <f>IF(B377&lt;&gt;"",J377*H377/12,"")</f>
        <v>180.5</v>
      </c>
      <c r="L377" s="41">
        <f>IF(B377&lt;&gt;"",M377-J377,"")</f>
        <v>32670.5</v>
      </c>
      <c r="M377" s="41">
        <f>IF(B377&lt;&gt;"",M376+I377+K377,"")</f>
        <v>104870.5</v>
      </c>
      <c r="N377" s="41">
        <f>IF(G377&lt;&gt;"",IF(E377&gt;=$G$7,$G$5,0),"")</f>
        <v>2000</v>
      </c>
      <c r="O377" s="41">
        <f t="shared" si="52"/>
        <v>4000</v>
      </c>
      <c r="P377" s="41">
        <f>IF(G377&lt;&gt;"",R376*H377/12,"")</f>
        <v>5</v>
      </c>
      <c r="Q377" s="41">
        <f>IF(G377&lt;&gt;"",R377-O377,"")</f>
        <v>5</v>
      </c>
      <c r="R377" s="41">
        <f>IF(G377&lt;&gt;"",R376+N377+P377,"")</f>
        <v>4005</v>
      </c>
      <c r="T377" s="40">
        <f t="shared" si="53"/>
        <v>55885</v>
      </c>
      <c r="U377" s="53">
        <f>J377</f>
        <v>72200</v>
      </c>
      <c r="V377" s="53">
        <f>M377</f>
        <v>104870.5</v>
      </c>
      <c r="W377" s="53">
        <f>O377</f>
        <v>4000</v>
      </c>
      <c r="X377" s="53">
        <f>R377</f>
        <v>4005</v>
      </c>
    </row>
    <row r="378" spans="1:24" x14ac:dyDescent="0.35">
      <c r="A378" s="37">
        <f t="shared" si="46"/>
        <v>362</v>
      </c>
      <c r="B378" s="37" t="str">
        <f>IF(F378&lt;=$G$10,VLOOKUP('[1]KALKULATOR 2023 PPK'!A393,[1]Robocze!$B$23:$C$102,2),"")</f>
        <v>31 rok</v>
      </c>
      <c r="C378" s="37">
        <f t="shared" si="47"/>
        <v>2053</v>
      </c>
      <c r="D378" s="38" t="str">
        <f t="shared" si="48"/>
        <v>luty</v>
      </c>
      <c r="E378" s="39">
        <f t="shared" si="54"/>
        <v>50.166666666667012</v>
      </c>
      <c r="F378" s="43">
        <f t="shared" si="49"/>
        <v>55916</v>
      </c>
      <c r="G378" s="40">
        <f t="shared" si="50"/>
        <v>55943</v>
      </c>
      <c r="H378" s="42">
        <f>IF(F378&lt;=$G$10,$G$3,"")</f>
        <v>0.03</v>
      </c>
      <c r="I378" s="41">
        <f>IF(B378&lt;&gt;"",$G$4,"")</f>
        <v>200</v>
      </c>
      <c r="J378" s="41">
        <f t="shared" si="51"/>
        <v>72400</v>
      </c>
      <c r="K378" s="41">
        <f>IF(B378&lt;&gt;"",J378*H378/12,"")</f>
        <v>181</v>
      </c>
      <c r="L378" s="41">
        <f>IF(B378&lt;&gt;"",M378-J378,"")</f>
        <v>32851.5</v>
      </c>
      <c r="M378" s="41">
        <f>IF(B378&lt;&gt;"",M377+I378+K378,"")</f>
        <v>105251.5</v>
      </c>
      <c r="N378" s="41">
        <f>IF(G378&lt;&gt;"",IF(E378&gt;=$G$7,$G$5,0),"")</f>
        <v>2000</v>
      </c>
      <c r="O378" s="41">
        <f t="shared" si="52"/>
        <v>6000</v>
      </c>
      <c r="P378" s="41">
        <f>IF(G378&lt;&gt;"",R377*H378/12,"")</f>
        <v>10.012499999999999</v>
      </c>
      <c r="Q378" s="41">
        <f>IF(G378&lt;&gt;"",R378-O378,"")</f>
        <v>15.012499999999818</v>
      </c>
      <c r="R378" s="41">
        <f>IF(G378&lt;&gt;"",R377+N378+P378,"")</f>
        <v>6015.0124999999998</v>
      </c>
      <c r="T378" s="40">
        <f t="shared" si="53"/>
        <v>55916</v>
      </c>
      <c r="U378" s="53">
        <f>J378</f>
        <v>72400</v>
      </c>
      <c r="V378" s="53">
        <f>M378</f>
        <v>105251.5</v>
      </c>
      <c r="W378" s="53">
        <f>O378</f>
        <v>6000</v>
      </c>
      <c r="X378" s="53">
        <f>R378</f>
        <v>6015.0124999999998</v>
      </c>
    </row>
    <row r="379" spans="1:24" x14ac:dyDescent="0.35">
      <c r="A379" s="37">
        <f t="shared" si="46"/>
        <v>363</v>
      </c>
      <c r="B379" s="37" t="str">
        <f>IF(F379&lt;=$G$10,VLOOKUP('[1]KALKULATOR 2023 PPK'!A394,[1]Robocze!$B$23:$C$102,2),"")</f>
        <v>31 rok</v>
      </c>
      <c r="C379" s="37">
        <f t="shared" si="47"/>
        <v>2053</v>
      </c>
      <c r="D379" s="38" t="str">
        <f t="shared" si="48"/>
        <v>marzec</v>
      </c>
      <c r="E379" s="39">
        <f t="shared" si="54"/>
        <v>50.250000000000348</v>
      </c>
      <c r="F379" s="43">
        <f t="shared" si="49"/>
        <v>55944</v>
      </c>
      <c r="G379" s="40">
        <f t="shared" si="50"/>
        <v>55974</v>
      </c>
      <c r="H379" s="42">
        <f>IF(F379&lt;=$G$10,$G$3,"")</f>
        <v>0.03</v>
      </c>
      <c r="I379" s="41">
        <f>IF(B379&lt;&gt;"",$G$4,"")</f>
        <v>200</v>
      </c>
      <c r="J379" s="41">
        <f t="shared" si="51"/>
        <v>72600</v>
      </c>
      <c r="K379" s="41">
        <f>IF(B379&lt;&gt;"",J379*H379/12,"")</f>
        <v>181.5</v>
      </c>
      <c r="L379" s="41">
        <f>IF(B379&lt;&gt;"",M379-J379,"")</f>
        <v>33033</v>
      </c>
      <c r="M379" s="41">
        <f>IF(B379&lt;&gt;"",M378+I379+K379,"")</f>
        <v>105633</v>
      </c>
      <c r="N379" s="41">
        <f>IF(G379&lt;&gt;"",IF(E379&gt;=$G$7,$G$5,0),"")</f>
        <v>2000</v>
      </c>
      <c r="O379" s="41">
        <f t="shared" si="52"/>
        <v>8000</v>
      </c>
      <c r="P379" s="41">
        <f>IF(G379&lt;&gt;"",R378*H379/12,"")</f>
        <v>15.037531249999999</v>
      </c>
      <c r="Q379" s="41">
        <f>IF(G379&lt;&gt;"",R379-O379,"")</f>
        <v>30.050031249999847</v>
      </c>
      <c r="R379" s="41">
        <f>IF(G379&lt;&gt;"",R378+N379+P379,"")</f>
        <v>8030.0500312499998</v>
      </c>
      <c r="T379" s="40">
        <f t="shared" si="53"/>
        <v>55944</v>
      </c>
      <c r="U379" s="53">
        <f>J379</f>
        <v>72600</v>
      </c>
      <c r="V379" s="53">
        <f>M379</f>
        <v>105633</v>
      </c>
      <c r="W379" s="53">
        <f>O379</f>
        <v>8000</v>
      </c>
      <c r="X379" s="53">
        <f>R379</f>
        <v>8030.0500312499998</v>
      </c>
    </row>
    <row r="380" spans="1:24" x14ac:dyDescent="0.35">
      <c r="A380" s="37">
        <f t="shared" si="46"/>
        <v>364</v>
      </c>
      <c r="B380" s="37" t="str">
        <f>IF(F380&lt;=$G$10,VLOOKUP('[1]KALKULATOR 2023 PPK'!A395,[1]Robocze!$B$23:$C$102,2),"")</f>
        <v>31 rok</v>
      </c>
      <c r="C380" s="37">
        <f t="shared" si="47"/>
        <v>2053</v>
      </c>
      <c r="D380" s="38" t="str">
        <f t="shared" si="48"/>
        <v>kwiecień</v>
      </c>
      <c r="E380" s="39">
        <f t="shared" si="54"/>
        <v>50.333333333333684</v>
      </c>
      <c r="F380" s="43">
        <f t="shared" si="49"/>
        <v>55975</v>
      </c>
      <c r="G380" s="40">
        <f t="shared" si="50"/>
        <v>56004</v>
      </c>
      <c r="H380" s="42">
        <f>IF(F380&lt;=$G$10,$G$3,"")</f>
        <v>0.03</v>
      </c>
      <c r="I380" s="41">
        <f>IF(B380&lt;&gt;"",$G$4,"")</f>
        <v>200</v>
      </c>
      <c r="J380" s="41">
        <f t="shared" si="51"/>
        <v>72800</v>
      </c>
      <c r="K380" s="41">
        <f>IF(B380&lt;&gt;"",J380*H380/12,"")</f>
        <v>182</v>
      </c>
      <c r="L380" s="41">
        <f>IF(B380&lt;&gt;"",M380-J380,"")</f>
        <v>33215</v>
      </c>
      <c r="M380" s="41">
        <f>IF(B380&lt;&gt;"",M379+I380+K380,"")</f>
        <v>106015</v>
      </c>
      <c r="N380" s="41">
        <f>IF(G380&lt;&gt;"",IF(E380&gt;=$G$7,$G$5,0),"")</f>
        <v>2000</v>
      </c>
      <c r="O380" s="41">
        <f t="shared" si="52"/>
        <v>10000</v>
      </c>
      <c r="P380" s="41">
        <f>IF(G380&lt;&gt;"",R379*H380/12,"")</f>
        <v>20.075125078124998</v>
      </c>
      <c r="Q380" s="41">
        <f>IF(G380&lt;&gt;"",R380-O380,"")</f>
        <v>50.12515632812574</v>
      </c>
      <c r="R380" s="41">
        <f>IF(G380&lt;&gt;"",R379+N380+P380,"")</f>
        <v>10050.125156328126</v>
      </c>
      <c r="T380" s="40">
        <f t="shared" si="53"/>
        <v>55975</v>
      </c>
      <c r="U380" s="53">
        <f>J380</f>
        <v>72800</v>
      </c>
      <c r="V380" s="53">
        <f>M380</f>
        <v>106015</v>
      </c>
      <c r="W380" s="53">
        <f>O380</f>
        <v>10000</v>
      </c>
      <c r="X380" s="53">
        <f>R380</f>
        <v>10050.125156328126</v>
      </c>
    </row>
    <row r="381" spans="1:24" x14ac:dyDescent="0.35">
      <c r="A381" s="37">
        <f t="shared" si="46"/>
        <v>365</v>
      </c>
      <c r="B381" s="37" t="str">
        <f>IF(F381&lt;=$G$10,VLOOKUP('[1]KALKULATOR 2023 PPK'!A396,[1]Robocze!$B$23:$C$102,2),"")</f>
        <v>31 rok</v>
      </c>
      <c r="C381" s="37">
        <f t="shared" si="47"/>
        <v>2053</v>
      </c>
      <c r="D381" s="38" t="str">
        <f t="shared" si="48"/>
        <v>maj</v>
      </c>
      <c r="E381" s="39">
        <f t="shared" si="54"/>
        <v>50.41666666666702</v>
      </c>
      <c r="F381" s="43">
        <f t="shared" si="49"/>
        <v>56005</v>
      </c>
      <c r="G381" s="40">
        <f t="shared" si="50"/>
        <v>56035</v>
      </c>
      <c r="H381" s="42">
        <f>IF(F381&lt;=$G$10,$G$3,"")</f>
        <v>0.03</v>
      </c>
      <c r="I381" s="41">
        <f>IF(B381&lt;&gt;"",$G$4,"")</f>
        <v>200</v>
      </c>
      <c r="J381" s="41">
        <f t="shared" si="51"/>
        <v>73000</v>
      </c>
      <c r="K381" s="41">
        <f>IF(B381&lt;&gt;"",J381*H381/12,"")</f>
        <v>182.5</v>
      </c>
      <c r="L381" s="41">
        <f>IF(B381&lt;&gt;"",M381-J381,"")</f>
        <v>33397.5</v>
      </c>
      <c r="M381" s="41">
        <f>IF(B381&lt;&gt;"",M380+I381+K381,"")</f>
        <v>106397.5</v>
      </c>
      <c r="N381" s="41">
        <f>IF(G381&lt;&gt;"",IF(E381&gt;=$G$7,$G$5,0),"")</f>
        <v>2000</v>
      </c>
      <c r="O381" s="41">
        <f t="shared" si="52"/>
        <v>12000</v>
      </c>
      <c r="P381" s="41">
        <f>IF(G381&lt;&gt;"",R380*H381/12,"")</f>
        <v>25.125312890820314</v>
      </c>
      <c r="Q381" s="41">
        <f>IF(G381&lt;&gt;"",R381-O381,"")</f>
        <v>75.250469218946819</v>
      </c>
      <c r="R381" s="41">
        <f>IF(G381&lt;&gt;"",R380+N381+P381,"")</f>
        <v>12075.250469218947</v>
      </c>
      <c r="T381" s="40">
        <f t="shared" si="53"/>
        <v>56005</v>
      </c>
      <c r="U381" s="53">
        <f>J381</f>
        <v>73000</v>
      </c>
      <c r="V381" s="53">
        <f>M381</f>
        <v>106397.5</v>
      </c>
      <c r="W381" s="53">
        <f>O381</f>
        <v>12000</v>
      </c>
      <c r="X381" s="53">
        <f>R381</f>
        <v>12075.250469218947</v>
      </c>
    </row>
    <row r="382" spans="1:24" x14ac:dyDescent="0.35">
      <c r="A382" s="37">
        <f t="shared" si="46"/>
        <v>366</v>
      </c>
      <c r="B382" s="37" t="str">
        <f>IF(F382&lt;=$G$10,VLOOKUP('[1]KALKULATOR 2023 PPK'!A397,[1]Robocze!$B$23:$C$102,2),"")</f>
        <v>31 rok</v>
      </c>
      <c r="C382" s="37">
        <f t="shared" si="47"/>
        <v>2053</v>
      </c>
      <c r="D382" s="38" t="str">
        <f t="shared" si="48"/>
        <v>czerwiec</v>
      </c>
      <c r="E382" s="39">
        <f t="shared" si="54"/>
        <v>50.500000000000355</v>
      </c>
      <c r="F382" s="43">
        <f t="shared" si="49"/>
        <v>56036</v>
      </c>
      <c r="G382" s="40">
        <f t="shared" si="50"/>
        <v>56065</v>
      </c>
      <c r="H382" s="42">
        <f>IF(F382&lt;=$G$10,$G$3,"")</f>
        <v>0.03</v>
      </c>
      <c r="I382" s="41">
        <f>IF(B382&lt;&gt;"",$G$4,"")</f>
        <v>200</v>
      </c>
      <c r="J382" s="41">
        <f t="shared" si="51"/>
        <v>73200</v>
      </c>
      <c r="K382" s="41">
        <f>IF(B382&lt;&gt;"",J382*H382/12,"")</f>
        <v>183</v>
      </c>
      <c r="L382" s="41">
        <f>IF(B382&lt;&gt;"",M382-J382,"")</f>
        <v>33580.5</v>
      </c>
      <c r="M382" s="41">
        <f>IF(B382&lt;&gt;"",M381+I382+K382,"")</f>
        <v>106780.5</v>
      </c>
      <c r="N382" s="41">
        <f>IF(G382&lt;&gt;"",IF(E382&gt;=$G$7,$G$5,0),"")</f>
        <v>2000</v>
      </c>
      <c r="O382" s="41">
        <f t="shared" si="52"/>
        <v>14000</v>
      </c>
      <c r="P382" s="41">
        <f>IF(G382&lt;&gt;"",R381*H382/12,"")</f>
        <v>30.188126173047365</v>
      </c>
      <c r="Q382" s="41">
        <f>IF(G382&lt;&gt;"",R382-O382,"")</f>
        <v>105.43859539199366</v>
      </c>
      <c r="R382" s="41">
        <f>IF(G382&lt;&gt;"",R381+N382+P382,"")</f>
        <v>14105.438595391994</v>
      </c>
      <c r="T382" s="40">
        <f t="shared" si="53"/>
        <v>56036</v>
      </c>
      <c r="U382" s="53">
        <f>J382</f>
        <v>73200</v>
      </c>
      <c r="V382" s="53">
        <f>M382</f>
        <v>106780.5</v>
      </c>
      <c r="W382" s="53">
        <f>O382</f>
        <v>14000</v>
      </c>
      <c r="X382" s="53">
        <f>R382</f>
        <v>14105.438595391994</v>
      </c>
    </row>
    <row r="383" spans="1:24" x14ac:dyDescent="0.35">
      <c r="A383" s="37">
        <f t="shared" si="46"/>
        <v>367</v>
      </c>
      <c r="B383" s="37" t="str">
        <f>IF(F383&lt;=$G$10,VLOOKUP('[1]KALKULATOR 2023 PPK'!A398,[1]Robocze!$B$23:$C$102,2),"")</f>
        <v>31 rok</v>
      </c>
      <c r="C383" s="37">
        <f t="shared" si="47"/>
        <v>2053</v>
      </c>
      <c r="D383" s="38" t="str">
        <f t="shared" si="48"/>
        <v>lipiec</v>
      </c>
      <c r="E383" s="39">
        <f t="shared" si="54"/>
        <v>50.583333333333691</v>
      </c>
      <c r="F383" s="43">
        <f t="shared" si="49"/>
        <v>56066</v>
      </c>
      <c r="G383" s="40">
        <f t="shared" si="50"/>
        <v>56096</v>
      </c>
      <c r="H383" s="42">
        <f>IF(F383&lt;=$G$10,$G$3,"")</f>
        <v>0.03</v>
      </c>
      <c r="I383" s="41">
        <f>IF(B383&lt;&gt;"",$G$4,"")</f>
        <v>200</v>
      </c>
      <c r="J383" s="41">
        <f t="shared" si="51"/>
        <v>73400</v>
      </c>
      <c r="K383" s="41">
        <f>IF(B383&lt;&gt;"",J383*H383/12,"")</f>
        <v>183.5</v>
      </c>
      <c r="L383" s="41">
        <f>IF(B383&lt;&gt;"",M383-J383,"")</f>
        <v>33764</v>
      </c>
      <c r="M383" s="41">
        <f>IF(B383&lt;&gt;"",M382+I383+K383,"")</f>
        <v>107164</v>
      </c>
      <c r="N383" s="41">
        <f>IF(G383&lt;&gt;"",IF(E383&gt;=$G$7,$G$5,0),"")</f>
        <v>2000</v>
      </c>
      <c r="O383" s="41">
        <f t="shared" si="52"/>
        <v>16000</v>
      </c>
      <c r="P383" s="41">
        <f>IF(G383&lt;&gt;"",R382*H383/12,"")</f>
        <v>35.263596488479983</v>
      </c>
      <c r="Q383" s="41">
        <f>IF(G383&lt;&gt;"",R383-O383,"")</f>
        <v>140.70219188047304</v>
      </c>
      <c r="R383" s="41">
        <f>IF(G383&lt;&gt;"",R382+N383+P383,"")</f>
        <v>16140.702191880473</v>
      </c>
      <c r="T383" s="40">
        <f t="shared" si="53"/>
        <v>56066</v>
      </c>
      <c r="U383" s="53">
        <f>J383</f>
        <v>73400</v>
      </c>
      <c r="V383" s="53">
        <f>M383</f>
        <v>107164</v>
      </c>
      <c r="W383" s="53">
        <f>O383</f>
        <v>16000</v>
      </c>
      <c r="X383" s="53">
        <f>R383</f>
        <v>16140.702191880473</v>
      </c>
    </row>
    <row r="384" spans="1:24" x14ac:dyDescent="0.35">
      <c r="A384" s="37">
        <f t="shared" si="46"/>
        <v>368</v>
      </c>
      <c r="B384" s="37" t="str">
        <f>IF(F384&lt;=$G$10,VLOOKUP('[1]KALKULATOR 2023 PPK'!A399,[1]Robocze!$B$23:$C$102,2),"")</f>
        <v>31 rok</v>
      </c>
      <c r="C384" s="37">
        <f t="shared" si="47"/>
        <v>2053</v>
      </c>
      <c r="D384" s="38" t="str">
        <f t="shared" si="48"/>
        <v>sierpień</v>
      </c>
      <c r="E384" s="39">
        <f t="shared" si="54"/>
        <v>50.666666666667027</v>
      </c>
      <c r="F384" s="43">
        <f t="shared" si="49"/>
        <v>56097</v>
      </c>
      <c r="G384" s="40">
        <f t="shared" si="50"/>
        <v>56127</v>
      </c>
      <c r="H384" s="42">
        <f>IF(F384&lt;=$G$10,$G$3,"")</f>
        <v>0.03</v>
      </c>
      <c r="I384" s="41">
        <f>IF(B384&lt;&gt;"",$G$4,"")</f>
        <v>200</v>
      </c>
      <c r="J384" s="41">
        <f t="shared" si="51"/>
        <v>73600</v>
      </c>
      <c r="K384" s="41">
        <f>IF(B384&lt;&gt;"",J384*H384/12,"")</f>
        <v>184</v>
      </c>
      <c r="L384" s="41">
        <f>IF(B384&lt;&gt;"",M384-J384,"")</f>
        <v>33948</v>
      </c>
      <c r="M384" s="41">
        <f>IF(B384&lt;&gt;"",M383+I384+K384,"")</f>
        <v>107548</v>
      </c>
      <c r="N384" s="41">
        <f>IF(G384&lt;&gt;"",IF(E384&gt;=$G$7,$G$5,0),"")</f>
        <v>2000</v>
      </c>
      <c r="O384" s="41">
        <f t="shared" si="52"/>
        <v>18000</v>
      </c>
      <c r="P384" s="41">
        <f>IF(G384&lt;&gt;"",R383*H384/12,"")</f>
        <v>40.351755479701183</v>
      </c>
      <c r="Q384" s="41">
        <f>IF(G384&lt;&gt;"",R384-O384,"")</f>
        <v>181.05394736017479</v>
      </c>
      <c r="R384" s="41">
        <f>IF(G384&lt;&gt;"",R383+N384+P384,"")</f>
        <v>18181.053947360175</v>
      </c>
      <c r="T384" s="40">
        <f t="shared" si="53"/>
        <v>56097</v>
      </c>
      <c r="U384" s="53">
        <f>J384</f>
        <v>73600</v>
      </c>
      <c r="V384" s="53">
        <f>M384</f>
        <v>107548</v>
      </c>
      <c r="W384" s="53">
        <f>O384</f>
        <v>18000</v>
      </c>
      <c r="X384" s="53">
        <f>R384</f>
        <v>18181.053947360175</v>
      </c>
    </row>
    <row r="385" spans="1:24" x14ac:dyDescent="0.35">
      <c r="A385" s="37">
        <f t="shared" si="46"/>
        <v>369</v>
      </c>
      <c r="B385" s="37" t="str">
        <f>IF(F385&lt;=$G$10,VLOOKUP('[1]KALKULATOR 2023 PPK'!A400,[1]Robocze!$B$23:$C$102,2),"")</f>
        <v>31 rok</v>
      </c>
      <c r="C385" s="37">
        <f t="shared" si="47"/>
        <v>2053</v>
      </c>
      <c r="D385" s="38" t="str">
        <f t="shared" si="48"/>
        <v>wrzesień</v>
      </c>
      <c r="E385" s="39">
        <f t="shared" si="54"/>
        <v>50.750000000000362</v>
      </c>
      <c r="F385" s="43">
        <f t="shared" si="49"/>
        <v>56128</v>
      </c>
      <c r="G385" s="40">
        <f t="shared" si="50"/>
        <v>56157</v>
      </c>
      <c r="H385" s="42">
        <f>IF(F385&lt;=$G$10,$G$3,"")</f>
        <v>0.03</v>
      </c>
      <c r="I385" s="41">
        <f>IF(B385&lt;&gt;"",$G$4,"")</f>
        <v>200</v>
      </c>
      <c r="J385" s="41">
        <f t="shared" si="51"/>
        <v>73800</v>
      </c>
      <c r="K385" s="41">
        <f>IF(B385&lt;&gt;"",J385*H385/12,"")</f>
        <v>184.5</v>
      </c>
      <c r="L385" s="41">
        <f>IF(B385&lt;&gt;"",M385-J385,"")</f>
        <v>34132.5</v>
      </c>
      <c r="M385" s="41">
        <f>IF(B385&lt;&gt;"",M384+I385+K385,"")</f>
        <v>107932.5</v>
      </c>
      <c r="N385" s="41">
        <f>IF(G385&lt;&gt;"",IF(E385&gt;=$G$7,$G$5,0),"")</f>
        <v>2000</v>
      </c>
      <c r="O385" s="41">
        <f t="shared" si="52"/>
        <v>20000</v>
      </c>
      <c r="P385" s="41">
        <f>IF(G385&lt;&gt;"",R384*H385/12,"")</f>
        <v>45.45263486840043</v>
      </c>
      <c r="Q385" s="41">
        <f>IF(G385&lt;&gt;"",R385-O385,"")</f>
        <v>226.50658222857601</v>
      </c>
      <c r="R385" s="41">
        <f>IF(G385&lt;&gt;"",R384+N385+P385,"")</f>
        <v>20226.506582228576</v>
      </c>
      <c r="T385" s="40">
        <f t="shared" si="53"/>
        <v>56128</v>
      </c>
      <c r="U385" s="53">
        <f>J385</f>
        <v>73800</v>
      </c>
      <c r="V385" s="53">
        <f>M385</f>
        <v>107932.5</v>
      </c>
      <c r="W385" s="53">
        <f>O385</f>
        <v>20000</v>
      </c>
      <c r="X385" s="53">
        <f>R385</f>
        <v>20226.506582228576</v>
      </c>
    </row>
    <row r="386" spans="1:24" x14ac:dyDescent="0.35">
      <c r="A386" s="37">
        <f t="shared" si="46"/>
        <v>370</v>
      </c>
      <c r="B386" s="37" t="str">
        <f>IF(F386&lt;=$G$10,VLOOKUP('[1]KALKULATOR 2023 PPK'!A401,[1]Robocze!$B$23:$C$102,2),"")</f>
        <v>31 rok</v>
      </c>
      <c r="C386" s="37">
        <f t="shared" si="47"/>
        <v>2053</v>
      </c>
      <c r="D386" s="38" t="str">
        <f t="shared" si="48"/>
        <v>październik</v>
      </c>
      <c r="E386" s="39">
        <f t="shared" si="54"/>
        <v>50.833333333333698</v>
      </c>
      <c r="F386" s="43">
        <f t="shared" si="49"/>
        <v>56158</v>
      </c>
      <c r="G386" s="40">
        <f t="shared" si="50"/>
        <v>56188</v>
      </c>
      <c r="H386" s="42">
        <f>IF(F386&lt;=$G$10,$G$3,"")</f>
        <v>0.03</v>
      </c>
      <c r="I386" s="41">
        <f>IF(B386&lt;&gt;"",$G$4,"")</f>
        <v>200</v>
      </c>
      <c r="J386" s="41">
        <f t="shared" si="51"/>
        <v>74000</v>
      </c>
      <c r="K386" s="41">
        <f>IF(B386&lt;&gt;"",J386*H386/12,"")</f>
        <v>185</v>
      </c>
      <c r="L386" s="41">
        <f>IF(B386&lt;&gt;"",M386-J386,"")</f>
        <v>34317.5</v>
      </c>
      <c r="M386" s="41">
        <f>IF(B386&lt;&gt;"",M385+I386+K386,"")</f>
        <v>108317.5</v>
      </c>
      <c r="N386" s="41">
        <f>IF(G386&lt;&gt;"",IF(E386&gt;=$G$7,$G$5,0),"")</f>
        <v>2000</v>
      </c>
      <c r="O386" s="41">
        <f t="shared" si="52"/>
        <v>22000</v>
      </c>
      <c r="P386" s="41">
        <f>IF(G386&lt;&gt;"",R385*H386/12,"")</f>
        <v>50.566266455571444</v>
      </c>
      <c r="Q386" s="41">
        <f>IF(G386&lt;&gt;"",R386-O386,"")</f>
        <v>277.07284868414717</v>
      </c>
      <c r="R386" s="41">
        <f>IF(G386&lt;&gt;"",R385+N386+P386,"")</f>
        <v>22277.072848684147</v>
      </c>
      <c r="T386" s="40">
        <f t="shared" si="53"/>
        <v>56158</v>
      </c>
      <c r="U386" s="53">
        <f>J386</f>
        <v>74000</v>
      </c>
      <c r="V386" s="53">
        <f>M386</f>
        <v>108317.5</v>
      </c>
      <c r="W386" s="53">
        <f>O386</f>
        <v>22000</v>
      </c>
      <c r="X386" s="53">
        <f>R386</f>
        <v>22277.072848684147</v>
      </c>
    </row>
    <row r="387" spans="1:24" x14ac:dyDescent="0.35">
      <c r="A387" s="37">
        <f t="shared" si="46"/>
        <v>371</v>
      </c>
      <c r="B387" s="37" t="str">
        <f>IF(F387&lt;=$G$10,VLOOKUP('[1]KALKULATOR 2023 PPK'!A402,[1]Robocze!$B$23:$C$102,2),"")</f>
        <v>31 rok</v>
      </c>
      <c r="C387" s="37">
        <f t="shared" si="47"/>
        <v>2053</v>
      </c>
      <c r="D387" s="38" t="str">
        <f t="shared" si="48"/>
        <v>listopad</v>
      </c>
      <c r="E387" s="39">
        <f t="shared" si="54"/>
        <v>50.916666666667034</v>
      </c>
      <c r="F387" s="43">
        <f t="shared" si="49"/>
        <v>56189</v>
      </c>
      <c r="G387" s="40">
        <f t="shared" si="50"/>
        <v>56218</v>
      </c>
      <c r="H387" s="42">
        <f>IF(F387&lt;=$G$10,$G$3,"")</f>
        <v>0.03</v>
      </c>
      <c r="I387" s="41">
        <f>IF(B387&lt;&gt;"",$G$4,"")</f>
        <v>200</v>
      </c>
      <c r="J387" s="41">
        <f t="shared" si="51"/>
        <v>74200</v>
      </c>
      <c r="K387" s="41">
        <f>IF(B387&lt;&gt;"",J387*H387/12,"")</f>
        <v>185.5</v>
      </c>
      <c r="L387" s="41">
        <f>IF(B387&lt;&gt;"",M387-J387,"")</f>
        <v>34503</v>
      </c>
      <c r="M387" s="41">
        <f>IF(B387&lt;&gt;"",M386+I387+K387,"")</f>
        <v>108703</v>
      </c>
      <c r="N387" s="41">
        <f>IF(G387&lt;&gt;"",IF(E387&gt;=$G$7,$G$5,0),"")</f>
        <v>2000</v>
      </c>
      <c r="O387" s="41">
        <f t="shared" si="52"/>
        <v>24000</v>
      </c>
      <c r="P387" s="41">
        <f>IF(G387&lt;&gt;"",R386*H387/12,"")</f>
        <v>55.692682121710362</v>
      </c>
      <c r="Q387" s="41">
        <f>IF(G387&lt;&gt;"",R387-O387,"")</f>
        <v>332.76553080585654</v>
      </c>
      <c r="R387" s="41">
        <f>IF(G387&lt;&gt;"",R386+N387+P387,"")</f>
        <v>24332.765530805857</v>
      </c>
      <c r="T387" s="40">
        <f t="shared" si="53"/>
        <v>56189</v>
      </c>
      <c r="U387" s="53">
        <f>J387</f>
        <v>74200</v>
      </c>
      <c r="V387" s="53">
        <f>M387</f>
        <v>108703</v>
      </c>
      <c r="W387" s="53">
        <f>O387</f>
        <v>24000</v>
      </c>
      <c r="X387" s="53">
        <f>R387</f>
        <v>24332.765530805857</v>
      </c>
    </row>
    <row r="388" spans="1:24" s="56" customFormat="1" x14ac:dyDescent="0.35">
      <c r="A388" s="37">
        <f t="shared" si="46"/>
        <v>372</v>
      </c>
      <c r="B388" s="44" t="str">
        <f>IF(F388&lt;=$G$10,VLOOKUP('[1]KALKULATOR 2023 PPK'!A403,[1]Robocze!$B$23:$C$102,2),"")</f>
        <v>31 rok</v>
      </c>
      <c r="C388" s="44">
        <f t="shared" si="47"/>
        <v>2053</v>
      </c>
      <c r="D388" s="38" t="str">
        <f t="shared" si="48"/>
        <v>grudzień</v>
      </c>
      <c r="E388" s="45">
        <f t="shared" si="54"/>
        <v>51.000000000000369</v>
      </c>
      <c r="F388" s="46">
        <f t="shared" si="49"/>
        <v>56219</v>
      </c>
      <c r="G388" s="47">
        <f t="shared" si="50"/>
        <v>56249</v>
      </c>
      <c r="H388" s="42">
        <f>IF(F388&lt;=$G$10,$G$3,"")</f>
        <v>0.03</v>
      </c>
      <c r="I388" s="41">
        <f>IF(B388&lt;&gt;"",$G$4,"")</f>
        <v>200</v>
      </c>
      <c r="J388" s="48">
        <f t="shared" si="51"/>
        <v>74400</v>
      </c>
      <c r="K388" s="41">
        <f>IF(B388&lt;&gt;"",J388*H388/12,"")</f>
        <v>186</v>
      </c>
      <c r="L388" s="48">
        <f>IF(B388&lt;&gt;"",M388-J388,"")</f>
        <v>34689</v>
      </c>
      <c r="M388" s="41">
        <f>IF(B388&lt;&gt;"",M387+I388+K388,"")</f>
        <v>109089</v>
      </c>
      <c r="N388" s="41">
        <f>IF(G388&lt;&gt;"",IF(E388&gt;=$G$7,$G$5,0),"")</f>
        <v>2000</v>
      </c>
      <c r="O388" s="48">
        <f t="shared" si="52"/>
        <v>26000</v>
      </c>
      <c r="P388" s="41">
        <f>IF(G388&lt;&gt;"",R387*H388/12,"")</f>
        <v>60.831913827014638</v>
      </c>
      <c r="Q388" s="48">
        <f>IF(G388&lt;&gt;"",R388-O388,"")</f>
        <v>393.59744463287279</v>
      </c>
      <c r="R388" s="41">
        <f>IF(G388&lt;&gt;"",R387+N388+P388,"")</f>
        <v>26393.597444632873</v>
      </c>
      <c r="T388" s="40">
        <f t="shared" si="53"/>
        <v>56219</v>
      </c>
      <c r="U388" s="53">
        <f>J388</f>
        <v>74400</v>
      </c>
      <c r="V388" s="53">
        <f>M388</f>
        <v>109089</v>
      </c>
      <c r="W388" s="53">
        <f>O388</f>
        <v>26000</v>
      </c>
      <c r="X388" s="53">
        <f>R388</f>
        <v>26393.597444632873</v>
      </c>
    </row>
    <row r="389" spans="1:24" x14ac:dyDescent="0.35">
      <c r="A389" s="37">
        <f t="shared" si="46"/>
        <v>373</v>
      </c>
      <c r="B389" s="37" t="str">
        <f>IF(F389&lt;=$G$10,VLOOKUP('[1]KALKULATOR 2023 PPK'!A404,[1]Robocze!$B$23:$C$102,2),"")</f>
        <v>32 rok</v>
      </c>
      <c r="C389" s="37">
        <f t="shared" si="47"/>
        <v>2054</v>
      </c>
      <c r="D389" s="38" t="str">
        <f t="shared" si="48"/>
        <v>styczeń</v>
      </c>
      <c r="E389" s="39">
        <f t="shared" si="54"/>
        <v>51.083333333333705</v>
      </c>
      <c r="F389" s="40">
        <f t="shared" si="49"/>
        <v>56250</v>
      </c>
      <c r="G389" s="40">
        <f t="shared" si="50"/>
        <v>56280</v>
      </c>
      <c r="H389" s="42">
        <f>IF(F389&lt;=$G$10,$G$3,"")</f>
        <v>0.03</v>
      </c>
      <c r="I389" s="41">
        <f>IF(B389&lt;&gt;"",$G$4,"")</f>
        <v>200</v>
      </c>
      <c r="J389" s="41">
        <f t="shared" si="51"/>
        <v>74600</v>
      </c>
      <c r="K389" s="41">
        <f>IF(B389&lt;&gt;"",J389*H389/12,"")</f>
        <v>186.5</v>
      </c>
      <c r="L389" s="41">
        <f>IF(B389&lt;&gt;"",M389-J389,"")</f>
        <v>34875.5</v>
      </c>
      <c r="M389" s="41">
        <f>IF(B389&lt;&gt;"",M388+I389+K389,"")</f>
        <v>109475.5</v>
      </c>
      <c r="N389" s="41">
        <f>IF(G389&lt;&gt;"",IF(E389&gt;=$G$7,$G$5,0),"")</f>
        <v>2000</v>
      </c>
      <c r="O389" s="41">
        <f t="shared" si="52"/>
        <v>28000</v>
      </c>
      <c r="P389" s="41">
        <f>IF(G389&lt;&gt;"",R388*H389/12,"")</f>
        <v>65.983993611582179</v>
      </c>
      <c r="Q389" s="41">
        <f>IF(G389&lt;&gt;"",R389-O389,"")</f>
        <v>459.58143824445506</v>
      </c>
      <c r="R389" s="41">
        <f>IF(G389&lt;&gt;"",R388+N389+P389,"")</f>
        <v>28459.581438244455</v>
      </c>
      <c r="T389" s="40">
        <f t="shared" si="53"/>
        <v>56250</v>
      </c>
      <c r="U389" s="53">
        <f>J389</f>
        <v>74600</v>
      </c>
      <c r="V389" s="53">
        <f>M389</f>
        <v>109475.5</v>
      </c>
      <c r="W389" s="53">
        <f>O389</f>
        <v>28000</v>
      </c>
      <c r="X389" s="53">
        <f>R389</f>
        <v>28459.581438244455</v>
      </c>
    </row>
    <row r="390" spans="1:24" x14ac:dyDescent="0.35">
      <c r="A390" s="37">
        <f t="shared" si="46"/>
        <v>374</v>
      </c>
      <c r="B390" s="37" t="str">
        <f>IF(F390&lt;=$G$10,VLOOKUP('[1]KALKULATOR 2023 PPK'!A405,[1]Robocze!$B$23:$C$102,2),"")</f>
        <v>32 rok</v>
      </c>
      <c r="C390" s="37">
        <f t="shared" si="47"/>
        <v>2054</v>
      </c>
      <c r="D390" s="38" t="str">
        <f t="shared" si="48"/>
        <v>luty</v>
      </c>
      <c r="E390" s="39">
        <f t="shared" si="54"/>
        <v>51.166666666667041</v>
      </c>
      <c r="F390" s="43">
        <f t="shared" si="49"/>
        <v>56281</v>
      </c>
      <c r="G390" s="40">
        <f t="shared" si="50"/>
        <v>56308</v>
      </c>
      <c r="H390" s="42">
        <f>IF(F390&lt;=$G$10,$G$3,"")</f>
        <v>0.03</v>
      </c>
      <c r="I390" s="41">
        <f>IF(B390&lt;&gt;"",$G$4,"")</f>
        <v>200</v>
      </c>
      <c r="J390" s="41">
        <f t="shared" si="51"/>
        <v>74800</v>
      </c>
      <c r="K390" s="41">
        <f>IF(B390&lt;&gt;"",J390*H390/12,"")</f>
        <v>187</v>
      </c>
      <c r="L390" s="41">
        <f>IF(B390&lt;&gt;"",M390-J390,"")</f>
        <v>35062.5</v>
      </c>
      <c r="M390" s="41">
        <f>IF(B390&lt;&gt;"",M389+I390+K390,"")</f>
        <v>109862.5</v>
      </c>
      <c r="N390" s="41">
        <f>IF(G390&lt;&gt;"",IF(E390&gt;=$G$7,$G$5,0),"")</f>
        <v>2000</v>
      </c>
      <c r="O390" s="41">
        <f t="shared" si="52"/>
        <v>30000</v>
      </c>
      <c r="P390" s="41">
        <f>IF(G390&lt;&gt;"",R389*H390/12,"")</f>
        <v>71.148953595611133</v>
      </c>
      <c r="Q390" s="41">
        <f>IF(G390&lt;&gt;"",R390-O390,"")</f>
        <v>530.73039184006484</v>
      </c>
      <c r="R390" s="41">
        <f>IF(G390&lt;&gt;"",R389+N390+P390,"")</f>
        <v>30530.730391840065</v>
      </c>
      <c r="T390" s="40">
        <f t="shared" si="53"/>
        <v>56281</v>
      </c>
      <c r="U390" s="53">
        <f>J390</f>
        <v>74800</v>
      </c>
      <c r="V390" s="53">
        <f>M390</f>
        <v>109862.5</v>
      </c>
      <c r="W390" s="53">
        <f>O390</f>
        <v>30000</v>
      </c>
      <c r="X390" s="53">
        <f>R390</f>
        <v>30530.730391840065</v>
      </c>
    </row>
    <row r="391" spans="1:24" x14ac:dyDescent="0.35">
      <c r="A391" s="37">
        <f t="shared" si="46"/>
        <v>375</v>
      </c>
      <c r="B391" s="37" t="str">
        <f>IF(F391&lt;=$G$10,VLOOKUP('[1]KALKULATOR 2023 PPK'!A406,[1]Robocze!$B$23:$C$102,2),"")</f>
        <v>32 rok</v>
      </c>
      <c r="C391" s="37">
        <f t="shared" si="47"/>
        <v>2054</v>
      </c>
      <c r="D391" s="38" t="str">
        <f t="shared" si="48"/>
        <v>marzec</v>
      </c>
      <c r="E391" s="39">
        <f t="shared" si="54"/>
        <v>51.250000000000377</v>
      </c>
      <c r="F391" s="43">
        <f t="shared" si="49"/>
        <v>56309</v>
      </c>
      <c r="G391" s="40">
        <f t="shared" si="50"/>
        <v>56339</v>
      </c>
      <c r="H391" s="42">
        <f>IF(F391&lt;=$G$10,$G$3,"")</f>
        <v>0.03</v>
      </c>
      <c r="I391" s="41">
        <f>IF(B391&lt;&gt;"",$G$4,"")</f>
        <v>200</v>
      </c>
      <c r="J391" s="41">
        <f t="shared" si="51"/>
        <v>75000</v>
      </c>
      <c r="K391" s="41">
        <f>IF(B391&lt;&gt;"",J391*H391/12,"")</f>
        <v>187.5</v>
      </c>
      <c r="L391" s="41">
        <f>IF(B391&lt;&gt;"",M391-J391,"")</f>
        <v>35250</v>
      </c>
      <c r="M391" s="41">
        <f>IF(B391&lt;&gt;"",M390+I391+K391,"")</f>
        <v>110250</v>
      </c>
      <c r="N391" s="41">
        <f>IF(G391&lt;&gt;"",IF(E391&gt;=$G$7,$G$5,0),"")</f>
        <v>2000</v>
      </c>
      <c r="O391" s="41">
        <f t="shared" si="52"/>
        <v>32000</v>
      </c>
      <c r="P391" s="41">
        <f>IF(G391&lt;&gt;"",R390*H391/12,"")</f>
        <v>76.326825979600159</v>
      </c>
      <c r="Q391" s="41">
        <f>IF(G391&lt;&gt;"",R391-O391,"")</f>
        <v>607.05721781966349</v>
      </c>
      <c r="R391" s="41">
        <f>IF(G391&lt;&gt;"",R390+N391+P391,"")</f>
        <v>32607.057217819663</v>
      </c>
      <c r="T391" s="40">
        <f t="shared" si="53"/>
        <v>56309</v>
      </c>
      <c r="U391" s="53">
        <f>J391</f>
        <v>75000</v>
      </c>
      <c r="V391" s="53">
        <f>M391</f>
        <v>110250</v>
      </c>
      <c r="W391" s="53">
        <f>O391</f>
        <v>32000</v>
      </c>
      <c r="X391" s="53">
        <f>R391</f>
        <v>32607.057217819663</v>
      </c>
    </row>
    <row r="392" spans="1:24" x14ac:dyDescent="0.35">
      <c r="A392" s="37">
        <f t="shared" si="46"/>
        <v>376</v>
      </c>
      <c r="B392" s="37" t="str">
        <f>IF(F392&lt;=$G$10,VLOOKUP('[1]KALKULATOR 2023 PPK'!A407,[1]Robocze!$B$23:$C$102,2),"")</f>
        <v>32 rok</v>
      </c>
      <c r="C392" s="37">
        <f t="shared" si="47"/>
        <v>2054</v>
      </c>
      <c r="D392" s="38" t="str">
        <f t="shared" si="48"/>
        <v>kwiecień</v>
      </c>
      <c r="E392" s="39">
        <f t="shared" si="54"/>
        <v>51.333333333333712</v>
      </c>
      <c r="F392" s="43">
        <f t="shared" si="49"/>
        <v>56340</v>
      </c>
      <c r="G392" s="40">
        <f t="shared" si="50"/>
        <v>56369</v>
      </c>
      <c r="H392" s="42">
        <f>IF(F392&lt;=$G$10,$G$3,"")</f>
        <v>0.03</v>
      </c>
      <c r="I392" s="41">
        <f>IF(B392&lt;&gt;"",$G$4,"")</f>
        <v>200</v>
      </c>
      <c r="J392" s="41">
        <f t="shared" si="51"/>
        <v>75200</v>
      </c>
      <c r="K392" s="41">
        <f>IF(B392&lt;&gt;"",J392*H392/12,"")</f>
        <v>188</v>
      </c>
      <c r="L392" s="41">
        <f>IF(B392&lt;&gt;"",M392-J392,"")</f>
        <v>35438</v>
      </c>
      <c r="M392" s="41">
        <f>IF(B392&lt;&gt;"",M391+I392+K392,"")</f>
        <v>110638</v>
      </c>
      <c r="N392" s="41">
        <f>IF(G392&lt;&gt;"",IF(E392&gt;=$G$7,$G$5,0),"")</f>
        <v>2000</v>
      </c>
      <c r="O392" s="41">
        <f t="shared" si="52"/>
        <v>34000</v>
      </c>
      <c r="P392" s="41">
        <f>IF(G392&lt;&gt;"",R391*H392/12,"")</f>
        <v>81.51764304454916</v>
      </c>
      <c r="Q392" s="41">
        <f>IF(G392&lt;&gt;"",R392-O392,"")</f>
        <v>688.57486086420977</v>
      </c>
      <c r="R392" s="41">
        <f>IF(G392&lt;&gt;"",R391+N392+P392,"")</f>
        <v>34688.57486086421</v>
      </c>
      <c r="T392" s="40">
        <f t="shared" si="53"/>
        <v>56340</v>
      </c>
      <c r="U392" s="53">
        <f>J392</f>
        <v>75200</v>
      </c>
      <c r="V392" s="53">
        <f>M392</f>
        <v>110638</v>
      </c>
      <c r="W392" s="53">
        <f>O392</f>
        <v>34000</v>
      </c>
      <c r="X392" s="53">
        <f>R392</f>
        <v>34688.57486086421</v>
      </c>
    </row>
    <row r="393" spans="1:24" x14ac:dyDescent="0.35">
      <c r="A393" s="37">
        <f t="shared" si="46"/>
        <v>377</v>
      </c>
      <c r="B393" s="37" t="str">
        <f>IF(F393&lt;=$G$10,VLOOKUP('[1]KALKULATOR 2023 PPK'!A408,[1]Robocze!$B$23:$C$102,2),"")</f>
        <v>32 rok</v>
      </c>
      <c r="C393" s="37">
        <f t="shared" si="47"/>
        <v>2054</v>
      </c>
      <c r="D393" s="38" t="str">
        <f t="shared" si="48"/>
        <v>maj</v>
      </c>
      <c r="E393" s="39">
        <f t="shared" si="54"/>
        <v>51.416666666667048</v>
      </c>
      <c r="F393" s="43">
        <f t="shared" si="49"/>
        <v>56370</v>
      </c>
      <c r="G393" s="40">
        <f t="shared" si="50"/>
        <v>56400</v>
      </c>
      <c r="H393" s="42">
        <f>IF(F393&lt;=$G$10,$G$3,"")</f>
        <v>0.03</v>
      </c>
      <c r="I393" s="41">
        <f>IF(B393&lt;&gt;"",$G$4,"")</f>
        <v>200</v>
      </c>
      <c r="J393" s="41">
        <f t="shared" si="51"/>
        <v>75400</v>
      </c>
      <c r="K393" s="41">
        <f>IF(B393&lt;&gt;"",J393*H393/12,"")</f>
        <v>188.5</v>
      </c>
      <c r="L393" s="41">
        <f>IF(B393&lt;&gt;"",M393-J393,"")</f>
        <v>35626.5</v>
      </c>
      <c r="M393" s="41">
        <f>IF(B393&lt;&gt;"",M392+I393+K393,"")</f>
        <v>111026.5</v>
      </c>
      <c r="N393" s="41">
        <f>IF(G393&lt;&gt;"",IF(E393&gt;=$G$7,$G$5,0),"")</f>
        <v>2000</v>
      </c>
      <c r="O393" s="41">
        <f t="shared" si="52"/>
        <v>36000</v>
      </c>
      <c r="P393" s="41">
        <f>IF(G393&lt;&gt;"",R392*H393/12,"")</f>
        <v>86.721437152160533</v>
      </c>
      <c r="Q393" s="41">
        <f>IF(G393&lt;&gt;"",R393-O393,"")</f>
        <v>775.29629801637202</v>
      </c>
      <c r="R393" s="41">
        <f>IF(G393&lt;&gt;"",R392+N393+P393,"")</f>
        <v>36775.296298016372</v>
      </c>
      <c r="T393" s="40">
        <f t="shared" si="53"/>
        <v>56370</v>
      </c>
      <c r="U393" s="53">
        <f>J393</f>
        <v>75400</v>
      </c>
      <c r="V393" s="53">
        <f>M393</f>
        <v>111026.5</v>
      </c>
      <c r="W393" s="53">
        <f>O393</f>
        <v>36000</v>
      </c>
      <c r="X393" s="53">
        <f>R393</f>
        <v>36775.296298016372</v>
      </c>
    </row>
    <row r="394" spans="1:24" x14ac:dyDescent="0.35">
      <c r="A394" s="37">
        <f t="shared" si="46"/>
        <v>378</v>
      </c>
      <c r="B394" s="37" t="str">
        <f>IF(F394&lt;=$G$10,VLOOKUP('[1]KALKULATOR 2023 PPK'!A409,[1]Robocze!$B$23:$C$102,2),"")</f>
        <v>32 rok</v>
      </c>
      <c r="C394" s="37">
        <f t="shared" si="47"/>
        <v>2054</v>
      </c>
      <c r="D394" s="38" t="str">
        <f t="shared" si="48"/>
        <v>czerwiec</v>
      </c>
      <c r="E394" s="39">
        <f t="shared" si="54"/>
        <v>51.500000000000384</v>
      </c>
      <c r="F394" s="43">
        <f t="shared" si="49"/>
        <v>56401</v>
      </c>
      <c r="G394" s="40">
        <f t="shared" si="50"/>
        <v>56430</v>
      </c>
      <c r="H394" s="42">
        <f>IF(F394&lt;=$G$10,$G$3,"")</f>
        <v>0.03</v>
      </c>
      <c r="I394" s="41">
        <f>IF(B394&lt;&gt;"",$G$4,"")</f>
        <v>200</v>
      </c>
      <c r="J394" s="41">
        <f t="shared" si="51"/>
        <v>75600</v>
      </c>
      <c r="K394" s="41">
        <f>IF(B394&lt;&gt;"",J394*H394/12,"")</f>
        <v>189</v>
      </c>
      <c r="L394" s="41">
        <f>IF(B394&lt;&gt;"",M394-J394,"")</f>
        <v>35815.5</v>
      </c>
      <c r="M394" s="41">
        <f>IF(B394&lt;&gt;"",M393+I394+K394,"")</f>
        <v>111415.5</v>
      </c>
      <c r="N394" s="41">
        <f>IF(G394&lt;&gt;"",IF(E394&gt;=$G$7,$G$5,0),"")</f>
        <v>2000</v>
      </c>
      <c r="O394" s="41">
        <f t="shared" si="52"/>
        <v>38000</v>
      </c>
      <c r="P394" s="41">
        <f>IF(G394&lt;&gt;"",R393*H394/12,"")</f>
        <v>91.938240745040915</v>
      </c>
      <c r="Q394" s="41">
        <f>IF(G394&lt;&gt;"",R394-O394,"")</f>
        <v>867.23453876141139</v>
      </c>
      <c r="R394" s="41">
        <f>IF(G394&lt;&gt;"",R393+N394+P394,"")</f>
        <v>38867.234538761411</v>
      </c>
      <c r="T394" s="40">
        <f t="shared" si="53"/>
        <v>56401</v>
      </c>
      <c r="U394" s="53">
        <f>J394</f>
        <v>75600</v>
      </c>
      <c r="V394" s="53">
        <f>M394</f>
        <v>111415.5</v>
      </c>
      <c r="W394" s="53">
        <f>O394</f>
        <v>38000</v>
      </c>
      <c r="X394" s="53">
        <f>R394</f>
        <v>38867.234538761411</v>
      </c>
    </row>
    <row r="395" spans="1:24" x14ac:dyDescent="0.35">
      <c r="A395" s="37">
        <f t="shared" si="46"/>
        <v>379</v>
      </c>
      <c r="B395" s="37" t="str">
        <f>IF(F395&lt;=$G$10,VLOOKUP('[1]KALKULATOR 2023 PPK'!A410,[1]Robocze!$B$23:$C$102,2),"")</f>
        <v>32 rok</v>
      </c>
      <c r="C395" s="37">
        <f t="shared" si="47"/>
        <v>2054</v>
      </c>
      <c r="D395" s="38" t="str">
        <f t="shared" si="48"/>
        <v>lipiec</v>
      </c>
      <c r="E395" s="39">
        <f t="shared" si="54"/>
        <v>51.583333333333719</v>
      </c>
      <c r="F395" s="43">
        <f t="shared" si="49"/>
        <v>56431</v>
      </c>
      <c r="G395" s="40">
        <f t="shared" si="50"/>
        <v>56461</v>
      </c>
      <c r="H395" s="42">
        <f>IF(F395&lt;=$G$10,$G$3,"")</f>
        <v>0.03</v>
      </c>
      <c r="I395" s="41">
        <f>IF(B395&lt;&gt;"",$G$4,"")</f>
        <v>200</v>
      </c>
      <c r="J395" s="41">
        <f t="shared" si="51"/>
        <v>75800</v>
      </c>
      <c r="K395" s="41">
        <f>IF(B395&lt;&gt;"",J395*H395/12,"")</f>
        <v>189.5</v>
      </c>
      <c r="L395" s="41">
        <f>IF(B395&lt;&gt;"",M395-J395,"")</f>
        <v>36005</v>
      </c>
      <c r="M395" s="41">
        <f>IF(B395&lt;&gt;"",M394+I395+K395,"")</f>
        <v>111805</v>
      </c>
      <c r="N395" s="41">
        <f>IF(G395&lt;&gt;"",IF(E395&gt;=$G$7,$G$5,0),"")</f>
        <v>2000</v>
      </c>
      <c r="O395" s="41">
        <f t="shared" si="52"/>
        <v>40000</v>
      </c>
      <c r="P395" s="41">
        <f>IF(G395&lt;&gt;"",R394*H395/12,"")</f>
        <v>97.168086346903522</v>
      </c>
      <c r="Q395" s="41">
        <f>IF(G395&lt;&gt;"",R395-O395,"")</f>
        <v>964.40262510831235</v>
      </c>
      <c r="R395" s="41">
        <f>IF(G395&lt;&gt;"",R394+N395+P395,"")</f>
        <v>40964.402625108312</v>
      </c>
      <c r="T395" s="40">
        <f t="shared" si="53"/>
        <v>56431</v>
      </c>
      <c r="U395" s="53">
        <f>J395</f>
        <v>75800</v>
      </c>
      <c r="V395" s="53">
        <f>M395</f>
        <v>111805</v>
      </c>
      <c r="W395" s="53">
        <f>O395</f>
        <v>40000</v>
      </c>
      <c r="X395" s="53">
        <f>R395</f>
        <v>40964.402625108312</v>
      </c>
    </row>
    <row r="396" spans="1:24" x14ac:dyDescent="0.35">
      <c r="A396" s="37">
        <f t="shared" si="46"/>
        <v>380</v>
      </c>
      <c r="B396" s="37" t="str">
        <f>IF(F396&lt;=$G$10,VLOOKUP('[1]KALKULATOR 2023 PPK'!A411,[1]Robocze!$B$23:$C$102,2),"")</f>
        <v>32 rok</v>
      </c>
      <c r="C396" s="37">
        <f t="shared" si="47"/>
        <v>2054</v>
      </c>
      <c r="D396" s="38" t="str">
        <f t="shared" si="48"/>
        <v>sierpień</v>
      </c>
      <c r="E396" s="39">
        <f t="shared" si="54"/>
        <v>51.666666666667055</v>
      </c>
      <c r="F396" s="43">
        <f t="shared" si="49"/>
        <v>56462</v>
      </c>
      <c r="G396" s="40">
        <f t="shared" si="50"/>
        <v>56492</v>
      </c>
      <c r="H396" s="42">
        <f>IF(F396&lt;=$G$10,$G$3,"")</f>
        <v>0.03</v>
      </c>
      <c r="I396" s="41">
        <f>IF(B396&lt;&gt;"",$G$4,"")</f>
        <v>200</v>
      </c>
      <c r="J396" s="41">
        <f t="shared" si="51"/>
        <v>76000</v>
      </c>
      <c r="K396" s="41">
        <f>IF(B396&lt;&gt;"",J396*H396/12,"")</f>
        <v>190</v>
      </c>
      <c r="L396" s="41">
        <f>IF(B396&lt;&gt;"",M396-J396,"")</f>
        <v>36195</v>
      </c>
      <c r="M396" s="41">
        <f>IF(B396&lt;&gt;"",M395+I396+K396,"")</f>
        <v>112195</v>
      </c>
      <c r="N396" s="41">
        <f>IF(G396&lt;&gt;"",IF(E396&gt;=$G$7,$G$5,0),"")</f>
        <v>2000</v>
      </c>
      <c r="O396" s="41">
        <f t="shared" si="52"/>
        <v>42000</v>
      </c>
      <c r="P396" s="41">
        <f>IF(G396&lt;&gt;"",R395*H396/12,"")</f>
        <v>102.41100656277077</v>
      </c>
      <c r="Q396" s="41">
        <f>IF(G396&lt;&gt;"",R396-O396,"")</f>
        <v>1066.8136316710807</v>
      </c>
      <c r="R396" s="41">
        <f>IF(G396&lt;&gt;"",R395+N396+P396,"")</f>
        <v>43066.813631671081</v>
      </c>
      <c r="T396" s="40">
        <f t="shared" si="53"/>
        <v>56462</v>
      </c>
      <c r="U396" s="53">
        <f>J396</f>
        <v>76000</v>
      </c>
      <c r="V396" s="53">
        <f>M396</f>
        <v>112195</v>
      </c>
      <c r="W396" s="53">
        <f>O396</f>
        <v>42000</v>
      </c>
      <c r="X396" s="53">
        <f>R396</f>
        <v>43066.813631671081</v>
      </c>
    </row>
    <row r="397" spans="1:24" x14ac:dyDescent="0.35">
      <c r="A397" s="37">
        <f t="shared" si="46"/>
        <v>381</v>
      </c>
      <c r="B397" s="37" t="str">
        <f>IF(F397&lt;=$G$10,VLOOKUP('[1]KALKULATOR 2023 PPK'!A412,[1]Robocze!$B$23:$C$102,2),"")</f>
        <v>32 rok</v>
      </c>
      <c r="C397" s="37">
        <f t="shared" si="47"/>
        <v>2054</v>
      </c>
      <c r="D397" s="38" t="str">
        <f t="shared" si="48"/>
        <v>wrzesień</v>
      </c>
      <c r="E397" s="39">
        <f t="shared" si="54"/>
        <v>51.750000000000391</v>
      </c>
      <c r="F397" s="43">
        <f t="shared" si="49"/>
        <v>56493</v>
      </c>
      <c r="G397" s="40">
        <f t="shared" si="50"/>
        <v>56522</v>
      </c>
      <c r="H397" s="42">
        <f>IF(F397&lt;=$G$10,$G$3,"")</f>
        <v>0.03</v>
      </c>
      <c r="I397" s="41">
        <f>IF(B397&lt;&gt;"",$G$4,"")</f>
        <v>200</v>
      </c>
      <c r="J397" s="41">
        <f t="shared" si="51"/>
        <v>76200</v>
      </c>
      <c r="K397" s="41">
        <f>IF(B397&lt;&gt;"",J397*H397/12,"")</f>
        <v>190.5</v>
      </c>
      <c r="L397" s="41">
        <f>IF(B397&lt;&gt;"",M397-J397,"")</f>
        <v>36385.5</v>
      </c>
      <c r="M397" s="41">
        <f>IF(B397&lt;&gt;"",M396+I397+K397,"")</f>
        <v>112585.5</v>
      </c>
      <c r="N397" s="41">
        <f>IF(G397&lt;&gt;"",IF(E397&gt;=$G$7,$G$5,0),"")</f>
        <v>2000</v>
      </c>
      <c r="O397" s="41">
        <f t="shared" si="52"/>
        <v>44000</v>
      </c>
      <c r="P397" s="41">
        <f>IF(G397&lt;&gt;"",R396*H397/12,"")</f>
        <v>107.6670340791777</v>
      </c>
      <c r="Q397" s="41">
        <f>IF(G397&lt;&gt;"",R397-O397,"")</f>
        <v>1174.4806657502559</v>
      </c>
      <c r="R397" s="41">
        <f>IF(G397&lt;&gt;"",R396+N397+P397,"")</f>
        <v>45174.480665750256</v>
      </c>
      <c r="T397" s="40">
        <f t="shared" si="53"/>
        <v>56493</v>
      </c>
      <c r="U397" s="53">
        <f>J397</f>
        <v>76200</v>
      </c>
      <c r="V397" s="53">
        <f>M397</f>
        <v>112585.5</v>
      </c>
      <c r="W397" s="53">
        <f>O397</f>
        <v>44000</v>
      </c>
      <c r="X397" s="53">
        <f>R397</f>
        <v>45174.480665750256</v>
      </c>
    </row>
    <row r="398" spans="1:24" x14ac:dyDescent="0.35">
      <c r="A398" s="37">
        <f t="shared" si="46"/>
        <v>382</v>
      </c>
      <c r="B398" s="37" t="str">
        <f>IF(F398&lt;=$G$10,VLOOKUP('[1]KALKULATOR 2023 PPK'!A413,[1]Robocze!$B$23:$C$102,2),"")</f>
        <v>32 rok</v>
      </c>
      <c r="C398" s="37">
        <f t="shared" si="47"/>
        <v>2054</v>
      </c>
      <c r="D398" s="38" t="str">
        <f t="shared" si="48"/>
        <v>październik</v>
      </c>
      <c r="E398" s="39">
        <f t="shared" si="54"/>
        <v>51.833333333333727</v>
      </c>
      <c r="F398" s="43">
        <f t="shared" si="49"/>
        <v>56523</v>
      </c>
      <c r="G398" s="40">
        <f t="shared" si="50"/>
        <v>56553</v>
      </c>
      <c r="H398" s="42">
        <f>IF(F398&lt;=$G$10,$G$3,"")</f>
        <v>0.03</v>
      </c>
      <c r="I398" s="41">
        <f>IF(B398&lt;&gt;"",$G$4,"")</f>
        <v>200</v>
      </c>
      <c r="J398" s="41">
        <f t="shared" si="51"/>
        <v>76400</v>
      </c>
      <c r="K398" s="41">
        <f>IF(B398&lt;&gt;"",J398*H398/12,"")</f>
        <v>191</v>
      </c>
      <c r="L398" s="41">
        <f>IF(B398&lt;&gt;"",M398-J398,"")</f>
        <v>36576.5</v>
      </c>
      <c r="M398" s="41">
        <f>IF(B398&lt;&gt;"",M397+I398+K398,"")</f>
        <v>112976.5</v>
      </c>
      <c r="N398" s="41">
        <f>IF(G398&lt;&gt;"",IF(E398&gt;=$G$7,$G$5,0),"")</f>
        <v>2000</v>
      </c>
      <c r="O398" s="41">
        <f t="shared" si="52"/>
        <v>46000</v>
      </c>
      <c r="P398" s="41">
        <f>IF(G398&lt;&gt;"",R397*H398/12,"")</f>
        <v>112.93620166437563</v>
      </c>
      <c r="Q398" s="41">
        <f>IF(G398&lt;&gt;"",R398-O398,"")</f>
        <v>1287.4168674146349</v>
      </c>
      <c r="R398" s="41">
        <f>IF(G398&lt;&gt;"",R397+N398+P398,"")</f>
        <v>47287.416867414635</v>
      </c>
      <c r="T398" s="40">
        <f t="shared" si="53"/>
        <v>56523</v>
      </c>
      <c r="U398" s="53">
        <f>J398</f>
        <v>76400</v>
      </c>
      <c r="V398" s="53">
        <f>M398</f>
        <v>112976.5</v>
      </c>
      <c r="W398" s="53">
        <f>O398</f>
        <v>46000</v>
      </c>
      <c r="X398" s="53">
        <f>R398</f>
        <v>47287.416867414635</v>
      </c>
    </row>
    <row r="399" spans="1:24" x14ac:dyDescent="0.35">
      <c r="A399" s="37">
        <f t="shared" si="46"/>
        <v>383</v>
      </c>
      <c r="B399" s="37" t="str">
        <f>IF(F399&lt;=$G$10,VLOOKUP('[1]KALKULATOR 2023 PPK'!A414,[1]Robocze!$B$23:$C$102,2),"")</f>
        <v>32 rok</v>
      </c>
      <c r="C399" s="37">
        <f t="shared" si="47"/>
        <v>2054</v>
      </c>
      <c r="D399" s="38" t="str">
        <f t="shared" si="48"/>
        <v>listopad</v>
      </c>
      <c r="E399" s="39">
        <f t="shared" si="54"/>
        <v>51.916666666667062</v>
      </c>
      <c r="F399" s="43">
        <f t="shared" si="49"/>
        <v>56554</v>
      </c>
      <c r="G399" s="40">
        <f t="shared" si="50"/>
        <v>56583</v>
      </c>
      <c r="H399" s="42">
        <f>IF(F399&lt;=$G$10,$G$3,"")</f>
        <v>0.03</v>
      </c>
      <c r="I399" s="41">
        <f>IF(B399&lt;&gt;"",$G$4,"")</f>
        <v>200</v>
      </c>
      <c r="J399" s="41">
        <f t="shared" si="51"/>
        <v>76600</v>
      </c>
      <c r="K399" s="41">
        <f>IF(B399&lt;&gt;"",J399*H399/12,"")</f>
        <v>191.5</v>
      </c>
      <c r="L399" s="41">
        <f>IF(B399&lt;&gt;"",M399-J399,"")</f>
        <v>36768</v>
      </c>
      <c r="M399" s="41">
        <f>IF(B399&lt;&gt;"",M398+I399+K399,"")</f>
        <v>113368</v>
      </c>
      <c r="N399" s="41">
        <f>IF(G399&lt;&gt;"",IF(E399&gt;=$G$7,$G$5,0),"")</f>
        <v>2000</v>
      </c>
      <c r="O399" s="41">
        <f t="shared" si="52"/>
        <v>48000</v>
      </c>
      <c r="P399" s="41">
        <f>IF(G399&lt;&gt;"",R398*H399/12,"")</f>
        <v>118.21854216853659</v>
      </c>
      <c r="Q399" s="41">
        <f>IF(G399&lt;&gt;"",R399-O399,"")</f>
        <v>1405.6354095831703</v>
      </c>
      <c r="R399" s="41">
        <f>IF(G399&lt;&gt;"",R398+N399+P399,"")</f>
        <v>49405.63540958317</v>
      </c>
      <c r="T399" s="40">
        <f t="shared" si="53"/>
        <v>56554</v>
      </c>
      <c r="U399" s="53">
        <f>J399</f>
        <v>76600</v>
      </c>
      <c r="V399" s="53">
        <f>M399</f>
        <v>113368</v>
      </c>
      <c r="W399" s="53">
        <f>O399</f>
        <v>48000</v>
      </c>
      <c r="X399" s="53">
        <f>R399</f>
        <v>49405.63540958317</v>
      </c>
    </row>
    <row r="400" spans="1:24" s="56" customFormat="1" x14ac:dyDescent="0.35">
      <c r="A400" s="37">
        <f t="shared" si="46"/>
        <v>384</v>
      </c>
      <c r="B400" s="44" t="str">
        <f>IF(F400&lt;=$G$10,VLOOKUP('[1]KALKULATOR 2023 PPK'!A415,[1]Robocze!$B$23:$C$102,2),"")</f>
        <v>32 rok</v>
      </c>
      <c r="C400" s="44">
        <f t="shared" si="47"/>
        <v>2054</v>
      </c>
      <c r="D400" s="38" t="str">
        <f t="shared" si="48"/>
        <v>grudzień</v>
      </c>
      <c r="E400" s="45">
        <f t="shared" si="54"/>
        <v>52.000000000000398</v>
      </c>
      <c r="F400" s="46">
        <f t="shared" si="49"/>
        <v>56584</v>
      </c>
      <c r="G400" s="47">
        <f t="shared" si="50"/>
        <v>56614</v>
      </c>
      <c r="H400" s="42">
        <f>IF(F400&lt;=$G$10,$G$3,"")</f>
        <v>0.03</v>
      </c>
      <c r="I400" s="41">
        <f>IF(B400&lt;&gt;"",$G$4,"")</f>
        <v>200</v>
      </c>
      <c r="J400" s="48">
        <f t="shared" si="51"/>
        <v>76800</v>
      </c>
      <c r="K400" s="41">
        <f>IF(B400&lt;&gt;"",J400*H400/12,"")</f>
        <v>192</v>
      </c>
      <c r="L400" s="48">
        <f>IF(B400&lt;&gt;"",M400-J400,"")</f>
        <v>36960</v>
      </c>
      <c r="M400" s="41">
        <f>IF(B400&lt;&gt;"",M399+I400+K400,"")</f>
        <v>113760</v>
      </c>
      <c r="N400" s="41">
        <f>IF(G400&lt;&gt;"",IF(E400&gt;=$G$7,$G$5,0),"")</f>
        <v>2000</v>
      </c>
      <c r="O400" s="48">
        <f t="shared" si="52"/>
        <v>50000</v>
      </c>
      <c r="P400" s="41">
        <f>IF(G400&lt;&gt;"",R399*H400/12,"")</f>
        <v>123.51408852395792</v>
      </c>
      <c r="Q400" s="48">
        <f>IF(G400&lt;&gt;"",R400-O400,"")</f>
        <v>1529.1494981071301</v>
      </c>
      <c r="R400" s="41">
        <f>IF(G400&lt;&gt;"",R399+N400+P400,"")</f>
        <v>51529.14949810713</v>
      </c>
      <c r="T400" s="40">
        <f t="shared" si="53"/>
        <v>56584</v>
      </c>
      <c r="U400" s="53">
        <f>J400</f>
        <v>76800</v>
      </c>
      <c r="V400" s="53">
        <f>M400</f>
        <v>113760</v>
      </c>
      <c r="W400" s="53">
        <f>O400</f>
        <v>50000</v>
      </c>
      <c r="X400" s="53">
        <f>R400</f>
        <v>51529.14949810713</v>
      </c>
    </row>
    <row r="401" spans="1:24" x14ac:dyDescent="0.35">
      <c r="A401" s="37">
        <f t="shared" si="46"/>
        <v>385</v>
      </c>
      <c r="B401" s="37" t="str">
        <f>IF(F401&lt;=$G$10,VLOOKUP('[1]KALKULATOR 2023 PPK'!A416,[1]Robocze!$B$23:$C$102,2),"")</f>
        <v>33 rok</v>
      </c>
      <c r="C401" s="37">
        <f t="shared" si="47"/>
        <v>2055</v>
      </c>
      <c r="D401" s="38" t="str">
        <f t="shared" si="48"/>
        <v>styczeń</v>
      </c>
      <c r="E401" s="39">
        <f t="shared" si="54"/>
        <v>52.083333333333734</v>
      </c>
      <c r="F401" s="40">
        <f t="shared" si="49"/>
        <v>56615</v>
      </c>
      <c r="G401" s="40">
        <f t="shared" si="50"/>
        <v>56645</v>
      </c>
      <c r="H401" s="42">
        <f>IF(F401&lt;=$G$10,$G$3,"")</f>
        <v>0.03</v>
      </c>
      <c r="I401" s="41">
        <f>IF(B401&lt;&gt;"",$G$4,"")</f>
        <v>200</v>
      </c>
      <c r="J401" s="41">
        <f t="shared" si="51"/>
        <v>77000</v>
      </c>
      <c r="K401" s="41">
        <f>IF(B401&lt;&gt;"",J401*H401/12,"")</f>
        <v>192.5</v>
      </c>
      <c r="L401" s="41">
        <f>IF(B401&lt;&gt;"",M401-J401,"")</f>
        <v>37152.5</v>
      </c>
      <c r="M401" s="41">
        <f>IF(B401&lt;&gt;"",M400+I401+K401,"")</f>
        <v>114152.5</v>
      </c>
      <c r="N401" s="41">
        <f>IF(G401&lt;&gt;"",IF(E401&gt;=$G$7,$G$5,0),"")</f>
        <v>2000</v>
      </c>
      <c r="O401" s="41">
        <f t="shared" si="52"/>
        <v>52000</v>
      </c>
      <c r="P401" s="41">
        <f>IF(G401&lt;&gt;"",R400*H401/12,"")</f>
        <v>128.82287374526783</v>
      </c>
      <c r="Q401" s="41">
        <f>IF(G401&lt;&gt;"",R401-O401,"")</f>
        <v>1657.9723718523965</v>
      </c>
      <c r="R401" s="41">
        <f>IF(G401&lt;&gt;"",R400+N401+P401,"")</f>
        <v>53657.972371852396</v>
      </c>
      <c r="T401" s="40">
        <f t="shared" si="53"/>
        <v>56615</v>
      </c>
      <c r="U401" s="53">
        <f>J401</f>
        <v>77000</v>
      </c>
      <c r="V401" s="53">
        <f>M401</f>
        <v>114152.5</v>
      </c>
      <c r="W401" s="53">
        <f>O401</f>
        <v>52000</v>
      </c>
      <c r="X401" s="53">
        <f>R401</f>
        <v>53657.972371852396</v>
      </c>
    </row>
    <row r="402" spans="1:24" x14ac:dyDescent="0.35">
      <c r="A402" s="37">
        <f t="shared" ref="A402:A465" si="55">IFERROR(IF((A401+1)&lt;=($G$8-$G$6)*12,A401+1,""),"")</f>
        <v>386</v>
      </c>
      <c r="B402" s="37" t="str">
        <f>IF(F402&lt;=$G$10,VLOOKUP('[1]KALKULATOR 2023 PPK'!A417,[1]Robocze!$B$23:$C$102,2),"")</f>
        <v>33 rok</v>
      </c>
      <c r="C402" s="37">
        <f t="shared" ref="C402:C465" si="56">IF(B402="","",YEAR(F402))</f>
        <v>2055</v>
      </c>
      <c r="D402" s="38" t="str">
        <f t="shared" ref="D402:D465" si="57">IF(B402&lt;&gt;"",TEXT(F402,"mmmm"),"")</f>
        <v>luty</v>
      </c>
      <c r="E402" s="39">
        <f t="shared" si="54"/>
        <v>52.166666666667069</v>
      </c>
      <c r="F402" s="43">
        <f t="shared" ref="F402:F465" si="58">IF(OR(B401="",F401&gt;$G$10,A402=""),"",EDATE(F401,1))</f>
        <v>56646</v>
      </c>
      <c r="G402" s="40">
        <f t="shared" ref="G402:G465" si="59">IFERROR(EOMONTH(F402,0),"")</f>
        <v>56673</v>
      </c>
      <c r="H402" s="42">
        <f>IF(F402&lt;=$G$10,$G$3,"")</f>
        <v>0.03</v>
      </c>
      <c r="I402" s="41">
        <f>IF(B402&lt;&gt;"",$G$4,"")</f>
        <v>200</v>
      </c>
      <c r="J402" s="41">
        <f t="shared" ref="J402:J465" si="60">IFERROR(J401+I402,"")</f>
        <v>77200</v>
      </c>
      <c r="K402" s="41">
        <f>IF(B402&lt;&gt;"",J402*H402/12,"")</f>
        <v>193</v>
      </c>
      <c r="L402" s="41">
        <f>IF(B402&lt;&gt;"",M402-J402,"")</f>
        <v>37345.5</v>
      </c>
      <c r="M402" s="41">
        <f>IF(B402&lt;&gt;"",M401+I402+K402,"")</f>
        <v>114545.5</v>
      </c>
      <c r="N402" s="41">
        <f>IF(G402&lt;&gt;"",IF(E402&gt;=$G$7,$G$5,0),"")</f>
        <v>2000</v>
      </c>
      <c r="O402" s="41">
        <f t="shared" ref="O402:O465" si="61">IFERROR(O401+N402,"")</f>
        <v>54000</v>
      </c>
      <c r="P402" s="41">
        <f>IF(G402&lt;&gt;"",R401*H402/12,"")</f>
        <v>134.14493092963099</v>
      </c>
      <c r="Q402" s="41">
        <f>IF(G402&lt;&gt;"",R402-O402,"")</f>
        <v>1792.1173027820259</v>
      </c>
      <c r="R402" s="41">
        <f>IF(G402&lt;&gt;"",R401+N402+P402,"")</f>
        <v>55792.117302782026</v>
      </c>
      <c r="T402" s="40">
        <f t="shared" ref="T402:T465" si="62">F402</f>
        <v>56646</v>
      </c>
      <c r="U402" s="53">
        <f>J402</f>
        <v>77200</v>
      </c>
      <c r="V402" s="53">
        <f>M402</f>
        <v>114545.5</v>
      </c>
      <c r="W402" s="53">
        <f>O402</f>
        <v>54000</v>
      </c>
      <c r="X402" s="53">
        <f>R402</f>
        <v>55792.117302782026</v>
      </c>
    </row>
    <row r="403" spans="1:24" x14ac:dyDescent="0.35">
      <c r="A403" s="37">
        <f t="shared" si="55"/>
        <v>387</v>
      </c>
      <c r="B403" s="37" t="str">
        <f>IF(F403&lt;=$G$10,VLOOKUP('[1]KALKULATOR 2023 PPK'!A418,[1]Robocze!$B$23:$C$102,2),"")</f>
        <v>33 rok</v>
      </c>
      <c r="C403" s="37">
        <f t="shared" si="56"/>
        <v>2055</v>
      </c>
      <c r="D403" s="38" t="str">
        <f t="shared" si="57"/>
        <v>marzec</v>
      </c>
      <c r="E403" s="39">
        <f t="shared" ref="E403:E466" si="63">IF(B403="","",E402+1/12)</f>
        <v>52.250000000000405</v>
      </c>
      <c r="F403" s="43">
        <f t="shared" si="58"/>
        <v>56674</v>
      </c>
      <c r="G403" s="40">
        <f t="shared" si="59"/>
        <v>56704</v>
      </c>
      <c r="H403" s="42">
        <f>IF(F403&lt;=$G$10,$G$3,"")</f>
        <v>0.03</v>
      </c>
      <c r="I403" s="41">
        <f>IF(B403&lt;&gt;"",$G$4,"")</f>
        <v>200</v>
      </c>
      <c r="J403" s="41">
        <f t="shared" si="60"/>
        <v>77400</v>
      </c>
      <c r="K403" s="41">
        <f>IF(B403&lt;&gt;"",J403*H403/12,"")</f>
        <v>193.5</v>
      </c>
      <c r="L403" s="41">
        <f>IF(B403&lt;&gt;"",M403-J403,"")</f>
        <v>37539</v>
      </c>
      <c r="M403" s="41">
        <f>IF(B403&lt;&gt;"",M402+I403+K403,"")</f>
        <v>114939</v>
      </c>
      <c r="N403" s="41">
        <f>IF(G403&lt;&gt;"",IF(E403&gt;=$G$7,$G$5,0),"")</f>
        <v>2000</v>
      </c>
      <c r="O403" s="41">
        <f t="shared" si="61"/>
        <v>56000</v>
      </c>
      <c r="P403" s="41">
        <f>IF(G403&lt;&gt;"",R402*H403/12,"")</f>
        <v>139.48029325695506</v>
      </c>
      <c r="Q403" s="41">
        <f>IF(G403&lt;&gt;"",R403-O403,"")</f>
        <v>1931.5975960389842</v>
      </c>
      <c r="R403" s="41">
        <f>IF(G403&lt;&gt;"",R402+N403+P403,"")</f>
        <v>57931.597596038984</v>
      </c>
      <c r="T403" s="40">
        <f t="shared" si="62"/>
        <v>56674</v>
      </c>
      <c r="U403" s="53">
        <f>J403</f>
        <v>77400</v>
      </c>
      <c r="V403" s="53">
        <f>M403</f>
        <v>114939</v>
      </c>
      <c r="W403" s="53">
        <f>O403</f>
        <v>56000</v>
      </c>
      <c r="X403" s="53">
        <f>R403</f>
        <v>57931.597596038984</v>
      </c>
    </row>
    <row r="404" spans="1:24" x14ac:dyDescent="0.35">
      <c r="A404" s="37">
        <f t="shared" si="55"/>
        <v>388</v>
      </c>
      <c r="B404" s="37" t="str">
        <f>IF(F404&lt;=$G$10,VLOOKUP('[1]KALKULATOR 2023 PPK'!A419,[1]Robocze!$B$23:$C$102,2),"")</f>
        <v>33 rok</v>
      </c>
      <c r="C404" s="37">
        <f t="shared" si="56"/>
        <v>2055</v>
      </c>
      <c r="D404" s="38" t="str">
        <f t="shared" si="57"/>
        <v>kwiecień</v>
      </c>
      <c r="E404" s="39">
        <f t="shared" si="63"/>
        <v>52.333333333333741</v>
      </c>
      <c r="F404" s="43">
        <f t="shared" si="58"/>
        <v>56705</v>
      </c>
      <c r="G404" s="40">
        <f t="shared" si="59"/>
        <v>56734</v>
      </c>
      <c r="H404" s="42">
        <f>IF(F404&lt;=$G$10,$G$3,"")</f>
        <v>0.03</v>
      </c>
      <c r="I404" s="41">
        <f>IF(B404&lt;&gt;"",$G$4,"")</f>
        <v>200</v>
      </c>
      <c r="J404" s="41">
        <f t="shared" si="60"/>
        <v>77600</v>
      </c>
      <c r="K404" s="41">
        <f>IF(B404&lt;&gt;"",J404*H404/12,"")</f>
        <v>194</v>
      </c>
      <c r="L404" s="41">
        <f>IF(B404&lt;&gt;"",M404-J404,"")</f>
        <v>37733</v>
      </c>
      <c r="M404" s="41">
        <f>IF(B404&lt;&gt;"",M403+I404+K404,"")</f>
        <v>115333</v>
      </c>
      <c r="N404" s="41">
        <f>IF(G404&lt;&gt;"",IF(E404&gt;=$G$7,$G$5,0),"")</f>
        <v>2000</v>
      </c>
      <c r="O404" s="41">
        <f t="shared" si="61"/>
        <v>58000</v>
      </c>
      <c r="P404" s="41">
        <f>IF(G404&lt;&gt;"",R403*H404/12,"")</f>
        <v>144.82899399009747</v>
      </c>
      <c r="Q404" s="41">
        <f>IF(G404&lt;&gt;"",R404-O404,"")</f>
        <v>2076.4265900290848</v>
      </c>
      <c r="R404" s="41">
        <f>IF(G404&lt;&gt;"",R403+N404+P404,"")</f>
        <v>60076.426590029085</v>
      </c>
      <c r="T404" s="40">
        <f t="shared" si="62"/>
        <v>56705</v>
      </c>
      <c r="U404" s="53">
        <f>J404</f>
        <v>77600</v>
      </c>
      <c r="V404" s="53">
        <f>M404</f>
        <v>115333</v>
      </c>
      <c r="W404" s="53">
        <f>O404</f>
        <v>58000</v>
      </c>
      <c r="X404" s="53">
        <f>R404</f>
        <v>60076.426590029085</v>
      </c>
    </row>
    <row r="405" spans="1:24" x14ac:dyDescent="0.35">
      <c r="A405" s="37">
        <f t="shared" si="55"/>
        <v>389</v>
      </c>
      <c r="B405" s="37" t="str">
        <f>IF(F405&lt;=$G$10,VLOOKUP('[1]KALKULATOR 2023 PPK'!A420,[1]Robocze!$B$23:$C$102,2),"")</f>
        <v>33 rok</v>
      </c>
      <c r="C405" s="37">
        <f t="shared" si="56"/>
        <v>2055</v>
      </c>
      <c r="D405" s="38" t="str">
        <f t="shared" si="57"/>
        <v>maj</v>
      </c>
      <c r="E405" s="39">
        <f t="shared" si="63"/>
        <v>52.416666666667076</v>
      </c>
      <c r="F405" s="43">
        <f t="shared" si="58"/>
        <v>56735</v>
      </c>
      <c r="G405" s="40">
        <f t="shared" si="59"/>
        <v>56765</v>
      </c>
      <c r="H405" s="42">
        <f>IF(F405&lt;=$G$10,$G$3,"")</f>
        <v>0.03</v>
      </c>
      <c r="I405" s="41">
        <f>IF(B405&lt;&gt;"",$G$4,"")</f>
        <v>200</v>
      </c>
      <c r="J405" s="41">
        <f t="shared" si="60"/>
        <v>77800</v>
      </c>
      <c r="K405" s="41">
        <f>IF(B405&lt;&gt;"",J405*H405/12,"")</f>
        <v>194.5</v>
      </c>
      <c r="L405" s="41">
        <f>IF(B405&lt;&gt;"",M405-J405,"")</f>
        <v>37927.5</v>
      </c>
      <c r="M405" s="41">
        <f>IF(B405&lt;&gt;"",M404+I405+K405,"")</f>
        <v>115727.5</v>
      </c>
      <c r="N405" s="41">
        <f>IF(G405&lt;&gt;"",IF(E405&gt;=$G$7,$G$5,0),"")</f>
        <v>2000</v>
      </c>
      <c r="O405" s="41">
        <f t="shared" si="61"/>
        <v>60000</v>
      </c>
      <c r="P405" s="41">
        <f>IF(G405&lt;&gt;"",R404*H405/12,"")</f>
        <v>150.19106647507269</v>
      </c>
      <c r="Q405" s="41">
        <f>IF(G405&lt;&gt;"",R405-O405,"")</f>
        <v>2226.6176565041605</v>
      </c>
      <c r="R405" s="41">
        <f>IF(G405&lt;&gt;"",R404+N405+P405,"")</f>
        <v>62226.617656504161</v>
      </c>
      <c r="T405" s="40">
        <f t="shared" si="62"/>
        <v>56735</v>
      </c>
      <c r="U405" s="53">
        <f>J405</f>
        <v>77800</v>
      </c>
      <c r="V405" s="53">
        <f>M405</f>
        <v>115727.5</v>
      </c>
      <c r="W405" s="53">
        <f>O405</f>
        <v>60000</v>
      </c>
      <c r="X405" s="53">
        <f>R405</f>
        <v>62226.617656504161</v>
      </c>
    </row>
    <row r="406" spans="1:24" x14ac:dyDescent="0.35">
      <c r="A406" s="37">
        <f t="shared" si="55"/>
        <v>390</v>
      </c>
      <c r="B406" s="37" t="str">
        <f>IF(F406&lt;=$G$10,VLOOKUP('[1]KALKULATOR 2023 PPK'!A421,[1]Robocze!$B$23:$C$102,2),"")</f>
        <v>33 rok</v>
      </c>
      <c r="C406" s="37">
        <f t="shared" si="56"/>
        <v>2055</v>
      </c>
      <c r="D406" s="38" t="str">
        <f t="shared" si="57"/>
        <v>czerwiec</v>
      </c>
      <c r="E406" s="39">
        <f t="shared" si="63"/>
        <v>52.500000000000412</v>
      </c>
      <c r="F406" s="43">
        <f t="shared" si="58"/>
        <v>56766</v>
      </c>
      <c r="G406" s="40">
        <f t="shared" si="59"/>
        <v>56795</v>
      </c>
      <c r="H406" s="42">
        <f>IF(F406&lt;=$G$10,$G$3,"")</f>
        <v>0.03</v>
      </c>
      <c r="I406" s="41">
        <f>IF(B406&lt;&gt;"",$G$4,"")</f>
        <v>200</v>
      </c>
      <c r="J406" s="41">
        <f t="shared" si="60"/>
        <v>78000</v>
      </c>
      <c r="K406" s="41">
        <f>IF(B406&lt;&gt;"",J406*H406/12,"")</f>
        <v>195</v>
      </c>
      <c r="L406" s="41">
        <f>IF(B406&lt;&gt;"",M406-J406,"")</f>
        <v>38122.5</v>
      </c>
      <c r="M406" s="41">
        <f>IF(B406&lt;&gt;"",M405+I406+K406,"")</f>
        <v>116122.5</v>
      </c>
      <c r="N406" s="41">
        <f>IF(G406&lt;&gt;"",IF(E406&gt;=$G$7,$G$5,0),"")</f>
        <v>2000</v>
      </c>
      <c r="O406" s="41">
        <f t="shared" si="61"/>
        <v>62000</v>
      </c>
      <c r="P406" s="41">
        <f>IF(G406&lt;&gt;"",R405*H406/12,"")</f>
        <v>155.56654414126038</v>
      </c>
      <c r="Q406" s="41">
        <f>IF(G406&lt;&gt;"",R406-O406,"")</f>
        <v>2382.1842006454244</v>
      </c>
      <c r="R406" s="41">
        <f>IF(G406&lt;&gt;"",R405+N406+P406,"")</f>
        <v>64382.184200645424</v>
      </c>
      <c r="T406" s="40">
        <f t="shared" si="62"/>
        <v>56766</v>
      </c>
      <c r="U406" s="53">
        <f>J406</f>
        <v>78000</v>
      </c>
      <c r="V406" s="53">
        <f>M406</f>
        <v>116122.5</v>
      </c>
      <c r="W406" s="53">
        <f>O406</f>
        <v>62000</v>
      </c>
      <c r="X406" s="53">
        <f>R406</f>
        <v>64382.184200645424</v>
      </c>
    </row>
    <row r="407" spans="1:24" x14ac:dyDescent="0.35">
      <c r="A407" s="37">
        <f t="shared" si="55"/>
        <v>391</v>
      </c>
      <c r="B407" s="37" t="str">
        <f>IF(F407&lt;=$G$10,VLOOKUP('[1]KALKULATOR 2023 PPK'!A422,[1]Robocze!$B$23:$C$102,2),"")</f>
        <v>33 rok</v>
      </c>
      <c r="C407" s="37">
        <f t="shared" si="56"/>
        <v>2055</v>
      </c>
      <c r="D407" s="38" t="str">
        <f t="shared" si="57"/>
        <v>lipiec</v>
      </c>
      <c r="E407" s="39">
        <f t="shared" si="63"/>
        <v>52.583333333333748</v>
      </c>
      <c r="F407" s="43">
        <f t="shared" si="58"/>
        <v>56796</v>
      </c>
      <c r="G407" s="40">
        <f t="shared" si="59"/>
        <v>56826</v>
      </c>
      <c r="H407" s="42">
        <f>IF(F407&lt;=$G$10,$G$3,"")</f>
        <v>0.03</v>
      </c>
      <c r="I407" s="41">
        <f>IF(B407&lt;&gt;"",$G$4,"")</f>
        <v>200</v>
      </c>
      <c r="J407" s="41">
        <f t="shared" si="60"/>
        <v>78200</v>
      </c>
      <c r="K407" s="41">
        <f>IF(B407&lt;&gt;"",J407*H407/12,"")</f>
        <v>195.5</v>
      </c>
      <c r="L407" s="41">
        <f>IF(B407&lt;&gt;"",M407-J407,"")</f>
        <v>38318</v>
      </c>
      <c r="M407" s="41">
        <f>IF(B407&lt;&gt;"",M406+I407+K407,"")</f>
        <v>116518</v>
      </c>
      <c r="N407" s="41">
        <f>IF(G407&lt;&gt;"",IF(E407&gt;=$G$7,$G$5,0),"")</f>
        <v>2000</v>
      </c>
      <c r="O407" s="41">
        <f t="shared" si="61"/>
        <v>64000</v>
      </c>
      <c r="P407" s="41">
        <f>IF(G407&lt;&gt;"",R406*H407/12,"")</f>
        <v>160.95546050161354</v>
      </c>
      <c r="Q407" s="41">
        <f>IF(G407&lt;&gt;"",R407-O407,"")</f>
        <v>2543.1396611470409</v>
      </c>
      <c r="R407" s="41">
        <f>IF(G407&lt;&gt;"",R406+N407+P407,"")</f>
        <v>66543.139661147041</v>
      </c>
      <c r="T407" s="40">
        <f t="shared" si="62"/>
        <v>56796</v>
      </c>
      <c r="U407" s="53">
        <f>J407</f>
        <v>78200</v>
      </c>
      <c r="V407" s="53">
        <f>M407</f>
        <v>116518</v>
      </c>
      <c r="W407" s="53">
        <f>O407</f>
        <v>64000</v>
      </c>
      <c r="X407" s="53">
        <f>R407</f>
        <v>66543.139661147041</v>
      </c>
    </row>
    <row r="408" spans="1:24" x14ac:dyDescent="0.35">
      <c r="A408" s="37">
        <f t="shared" si="55"/>
        <v>392</v>
      </c>
      <c r="B408" s="37" t="str">
        <f>IF(F408&lt;=$G$10,VLOOKUP('[1]KALKULATOR 2023 PPK'!A423,[1]Robocze!$B$23:$C$102,2),"")</f>
        <v>33 rok</v>
      </c>
      <c r="C408" s="37">
        <f t="shared" si="56"/>
        <v>2055</v>
      </c>
      <c r="D408" s="38" t="str">
        <f t="shared" si="57"/>
        <v>sierpień</v>
      </c>
      <c r="E408" s="39">
        <f t="shared" si="63"/>
        <v>52.666666666667084</v>
      </c>
      <c r="F408" s="43">
        <f t="shared" si="58"/>
        <v>56827</v>
      </c>
      <c r="G408" s="40">
        <f t="shared" si="59"/>
        <v>56857</v>
      </c>
      <c r="H408" s="42">
        <f>IF(F408&lt;=$G$10,$G$3,"")</f>
        <v>0.03</v>
      </c>
      <c r="I408" s="41">
        <f>IF(B408&lt;&gt;"",$G$4,"")</f>
        <v>200</v>
      </c>
      <c r="J408" s="41">
        <f t="shared" si="60"/>
        <v>78400</v>
      </c>
      <c r="K408" s="41">
        <f>IF(B408&lt;&gt;"",J408*H408/12,"")</f>
        <v>196</v>
      </c>
      <c r="L408" s="41">
        <f>IF(B408&lt;&gt;"",M408-J408,"")</f>
        <v>38514</v>
      </c>
      <c r="M408" s="41">
        <f>IF(B408&lt;&gt;"",M407+I408+K408,"")</f>
        <v>116914</v>
      </c>
      <c r="N408" s="41">
        <f>IF(G408&lt;&gt;"",IF(E408&gt;=$G$7,$G$5,0),"")</f>
        <v>2000</v>
      </c>
      <c r="O408" s="41">
        <f t="shared" si="61"/>
        <v>66000</v>
      </c>
      <c r="P408" s="41">
        <f>IF(G408&lt;&gt;"",R407*H408/12,"")</f>
        <v>166.3578491528676</v>
      </c>
      <c r="Q408" s="41">
        <f>IF(G408&lt;&gt;"",R408-O408,"")</f>
        <v>2709.4975102999015</v>
      </c>
      <c r="R408" s="41">
        <f>IF(G408&lt;&gt;"",R407+N408+P408,"")</f>
        <v>68709.497510299901</v>
      </c>
      <c r="T408" s="40">
        <f t="shared" si="62"/>
        <v>56827</v>
      </c>
      <c r="U408" s="53">
        <f>J408</f>
        <v>78400</v>
      </c>
      <c r="V408" s="53">
        <f>M408</f>
        <v>116914</v>
      </c>
      <c r="W408" s="53">
        <f>O408</f>
        <v>66000</v>
      </c>
      <c r="X408" s="53">
        <f>R408</f>
        <v>68709.497510299901</v>
      </c>
    </row>
    <row r="409" spans="1:24" x14ac:dyDescent="0.35">
      <c r="A409" s="37">
        <f t="shared" si="55"/>
        <v>393</v>
      </c>
      <c r="B409" s="37" t="str">
        <f>IF(F409&lt;=$G$10,VLOOKUP('[1]KALKULATOR 2023 PPK'!A424,[1]Robocze!$B$23:$C$102,2),"")</f>
        <v>33 rok</v>
      </c>
      <c r="C409" s="37">
        <f t="shared" si="56"/>
        <v>2055</v>
      </c>
      <c r="D409" s="38" t="str">
        <f t="shared" si="57"/>
        <v>wrzesień</v>
      </c>
      <c r="E409" s="39">
        <f t="shared" si="63"/>
        <v>52.750000000000419</v>
      </c>
      <c r="F409" s="43">
        <f t="shared" si="58"/>
        <v>56858</v>
      </c>
      <c r="G409" s="40">
        <f t="shared" si="59"/>
        <v>56887</v>
      </c>
      <c r="H409" s="42">
        <f>IF(F409&lt;=$G$10,$G$3,"")</f>
        <v>0.03</v>
      </c>
      <c r="I409" s="41">
        <f>IF(B409&lt;&gt;"",$G$4,"")</f>
        <v>200</v>
      </c>
      <c r="J409" s="41">
        <f t="shared" si="60"/>
        <v>78600</v>
      </c>
      <c r="K409" s="41">
        <f>IF(B409&lt;&gt;"",J409*H409/12,"")</f>
        <v>196.5</v>
      </c>
      <c r="L409" s="41">
        <f>IF(B409&lt;&gt;"",M409-J409,"")</f>
        <v>38710.5</v>
      </c>
      <c r="M409" s="41">
        <f>IF(B409&lt;&gt;"",M408+I409+K409,"")</f>
        <v>117310.5</v>
      </c>
      <c r="N409" s="41">
        <f>IF(G409&lt;&gt;"",IF(E409&gt;=$G$7,$G$5,0),"")</f>
        <v>2000</v>
      </c>
      <c r="O409" s="41">
        <f t="shared" si="61"/>
        <v>68000</v>
      </c>
      <c r="P409" s="41">
        <f>IF(G409&lt;&gt;"",R408*H409/12,"")</f>
        <v>171.77374377574975</v>
      </c>
      <c r="Q409" s="41">
        <f>IF(G409&lt;&gt;"",R409-O409,"")</f>
        <v>2881.2712540756474</v>
      </c>
      <c r="R409" s="41">
        <f>IF(G409&lt;&gt;"",R408+N409+P409,"")</f>
        <v>70881.271254075647</v>
      </c>
      <c r="T409" s="40">
        <f t="shared" si="62"/>
        <v>56858</v>
      </c>
      <c r="U409" s="53">
        <f>J409</f>
        <v>78600</v>
      </c>
      <c r="V409" s="53">
        <f>M409</f>
        <v>117310.5</v>
      </c>
      <c r="W409" s="53">
        <f>O409</f>
        <v>68000</v>
      </c>
      <c r="X409" s="53">
        <f>R409</f>
        <v>70881.271254075647</v>
      </c>
    </row>
    <row r="410" spans="1:24" x14ac:dyDescent="0.35">
      <c r="A410" s="37">
        <f t="shared" si="55"/>
        <v>394</v>
      </c>
      <c r="B410" s="37" t="str">
        <f>IF(F410&lt;=$G$10,VLOOKUP('[1]KALKULATOR 2023 PPK'!A425,[1]Robocze!$B$23:$C$102,2),"")</f>
        <v>33 rok</v>
      </c>
      <c r="C410" s="37">
        <f t="shared" si="56"/>
        <v>2055</v>
      </c>
      <c r="D410" s="38" t="str">
        <f t="shared" si="57"/>
        <v>październik</v>
      </c>
      <c r="E410" s="39">
        <f t="shared" si="63"/>
        <v>52.833333333333755</v>
      </c>
      <c r="F410" s="43">
        <f t="shared" si="58"/>
        <v>56888</v>
      </c>
      <c r="G410" s="40">
        <f t="shared" si="59"/>
        <v>56918</v>
      </c>
      <c r="H410" s="42">
        <f>IF(F410&lt;=$G$10,$G$3,"")</f>
        <v>0.03</v>
      </c>
      <c r="I410" s="41">
        <f>IF(B410&lt;&gt;"",$G$4,"")</f>
        <v>200</v>
      </c>
      <c r="J410" s="41">
        <f t="shared" si="60"/>
        <v>78800</v>
      </c>
      <c r="K410" s="41">
        <f>IF(B410&lt;&gt;"",J410*H410/12,"")</f>
        <v>197</v>
      </c>
      <c r="L410" s="41">
        <f>IF(B410&lt;&gt;"",M410-J410,"")</f>
        <v>38907.5</v>
      </c>
      <c r="M410" s="41">
        <f>IF(B410&lt;&gt;"",M409+I410+K410,"")</f>
        <v>117707.5</v>
      </c>
      <c r="N410" s="41">
        <f>IF(G410&lt;&gt;"",IF(E410&gt;=$G$7,$G$5,0),"")</f>
        <v>2000</v>
      </c>
      <c r="O410" s="41">
        <f t="shared" si="61"/>
        <v>70000</v>
      </c>
      <c r="P410" s="41">
        <f>IF(G410&lt;&gt;"",R409*H410/12,"")</f>
        <v>177.20317813518912</v>
      </c>
      <c r="Q410" s="41">
        <f>IF(G410&lt;&gt;"",R410-O410,"")</f>
        <v>3058.4744322108309</v>
      </c>
      <c r="R410" s="41">
        <f>IF(G410&lt;&gt;"",R409+N410+P410,"")</f>
        <v>73058.474432210831</v>
      </c>
      <c r="T410" s="40">
        <f t="shared" si="62"/>
        <v>56888</v>
      </c>
      <c r="U410" s="53">
        <f>J410</f>
        <v>78800</v>
      </c>
      <c r="V410" s="53">
        <f>M410</f>
        <v>117707.5</v>
      </c>
      <c r="W410" s="53">
        <f>O410</f>
        <v>70000</v>
      </c>
      <c r="X410" s="53">
        <f>R410</f>
        <v>73058.474432210831</v>
      </c>
    </row>
    <row r="411" spans="1:24" x14ac:dyDescent="0.35">
      <c r="A411" s="37">
        <f t="shared" si="55"/>
        <v>395</v>
      </c>
      <c r="B411" s="37" t="str">
        <f>IF(F411&lt;=$G$10,VLOOKUP('[1]KALKULATOR 2023 PPK'!A426,[1]Robocze!$B$23:$C$102,2),"")</f>
        <v>33 rok</v>
      </c>
      <c r="C411" s="37">
        <f t="shared" si="56"/>
        <v>2055</v>
      </c>
      <c r="D411" s="38" t="str">
        <f t="shared" si="57"/>
        <v>listopad</v>
      </c>
      <c r="E411" s="39">
        <f t="shared" si="63"/>
        <v>52.916666666667091</v>
      </c>
      <c r="F411" s="43">
        <f t="shared" si="58"/>
        <v>56919</v>
      </c>
      <c r="G411" s="40">
        <f t="shared" si="59"/>
        <v>56948</v>
      </c>
      <c r="H411" s="42">
        <f>IF(F411&lt;=$G$10,$G$3,"")</f>
        <v>0.03</v>
      </c>
      <c r="I411" s="41">
        <f>IF(B411&lt;&gt;"",$G$4,"")</f>
        <v>200</v>
      </c>
      <c r="J411" s="41">
        <f t="shared" si="60"/>
        <v>79000</v>
      </c>
      <c r="K411" s="41">
        <f>IF(B411&lt;&gt;"",J411*H411/12,"")</f>
        <v>197.5</v>
      </c>
      <c r="L411" s="41">
        <f>IF(B411&lt;&gt;"",M411-J411,"")</f>
        <v>39105</v>
      </c>
      <c r="M411" s="41">
        <f>IF(B411&lt;&gt;"",M410+I411+K411,"")</f>
        <v>118105</v>
      </c>
      <c r="N411" s="41">
        <f>IF(G411&lt;&gt;"",IF(E411&gt;=$G$7,$G$5,0),"")</f>
        <v>2000</v>
      </c>
      <c r="O411" s="41">
        <f t="shared" si="61"/>
        <v>72000</v>
      </c>
      <c r="P411" s="41">
        <f>IF(G411&lt;&gt;"",R410*H411/12,"")</f>
        <v>182.64618608052706</v>
      </c>
      <c r="Q411" s="41">
        <f>IF(G411&lt;&gt;"",R411-O411,"")</f>
        <v>3241.1206182913593</v>
      </c>
      <c r="R411" s="41">
        <f>IF(G411&lt;&gt;"",R410+N411+P411,"")</f>
        <v>75241.120618291359</v>
      </c>
      <c r="T411" s="40">
        <f t="shared" si="62"/>
        <v>56919</v>
      </c>
      <c r="U411" s="53">
        <f>J411</f>
        <v>79000</v>
      </c>
      <c r="V411" s="53">
        <f>M411</f>
        <v>118105</v>
      </c>
      <c r="W411" s="53">
        <f>O411</f>
        <v>72000</v>
      </c>
      <c r="X411" s="53">
        <f>R411</f>
        <v>75241.120618291359</v>
      </c>
    </row>
    <row r="412" spans="1:24" s="56" customFormat="1" x14ac:dyDescent="0.35">
      <c r="A412" s="37">
        <f t="shared" si="55"/>
        <v>396</v>
      </c>
      <c r="B412" s="44" t="str">
        <f>IF(F412&lt;=$G$10,VLOOKUP('[1]KALKULATOR 2023 PPK'!A427,[1]Robocze!$B$23:$C$102,2),"")</f>
        <v>33 rok</v>
      </c>
      <c r="C412" s="44">
        <f t="shared" si="56"/>
        <v>2055</v>
      </c>
      <c r="D412" s="38" t="str">
        <f t="shared" si="57"/>
        <v>grudzień</v>
      </c>
      <c r="E412" s="45">
        <f t="shared" si="63"/>
        <v>53.000000000000426</v>
      </c>
      <c r="F412" s="46">
        <f t="shared" si="58"/>
        <v>56949</v>
      </c>
      <c r="G412" s="47">
        <f t="shared" si="59"/>
        <v>56979</v>
      </c>
      <c r="H412" s="42">
        <f>IF(F412&lt;=$G$10,$G$3,"")</f>
        <v>0.03</v>
      </c>
      <c r="I412" s="41">
        <f>IF(B412&lt;&gt;"",$G$4,"")</f>
        <v>200</v>
      </c>
      <c r="J412" s="48">
        <f t="shared" si="60"/>
        <v>79200</v>
      </c>
      <c r="K412" s="41">
        <f>IF(B412&lt;&gt;"",J412*H412/12,"")</f>
        <v>198</v>
      </c>
      <c r="L412" s="48">
        <f>IF(B412&lt;&gt;"",M412-J412,"")</f>
        <v>39303</v>
      </c>
      <c r="M412" s="41">
        <f>IF(B412&lt;&gt;"",M411+I412+K412,"")</f>
        <v>118503</v>
      </c>
      <c r="N412" s="41">
        <f>IF(G412&lt;&gt;"",IF(E412&gt;=$G$7,$G$5,0),"")</f>
        <v>2000</v>
      </c>
      <c r="O412" s="48">
        <f t="shared" si="61"/>
        <v>74000</v>
      </c>
      <c r="P412" s="41">
        <f>IF(G412&lt;&gt;"",R411*H412/12,"")</f>
        <v>188.1028015457284</v>
      </c>
      <c r="Q412" s="48">
        <f>IF(G412&lt;&gt;"",R412-O412,"")</f>
        <v>3429.2234198370861</v>
      </c>
      <c r="R412" s="41">
        <f>IF(G412&lt;&gt;"",R411+N412+P412,"")</f>
        <v>77429.223419837086</v>
      </c>
      <c r="T412" s="40">
        <f t="shared" si="62"/>
        <v>56949</v>
      </c>
      <c r="U412" s="53">
        <f>J412</f>
        <v>79200</v>
      </c>
      <c r="V412" s="53">
        <f>M412</f>
        <v>118503</v>
      </c>
      <c r="W412" s="53">
        <f>O412</f>
        <v>74000</v>
      </c>
      <c r="X412" s="53">
        <f>R412</f>
        <v>77429.223419837086</v>
      </c>
    </row>
    <row r="413" spans="1:24" s="56" customFormat="1" x14ac:dyDescent="0.35">
      <c r="A413" s="37">
        <f t="shared" si="55"/>
        <v>397</v>
      </c>
      <c r="B413" s="37" t="str">
        <f>IF(F413&lt;=$G$10,VLOOKUP('[1]KALKULATOR 2023 PPK'!A428,[1]Robocze!$B$23:$C$102,2),"")</f>
        <v>34 rok</v>
      </c>
      <c r="C413" s="37">
        <f t="shared" si="56"/>
        <v>2056</v>
      </c>
      <c r="D413" s="38" t="str">
        <f t="shared" si="57"/>
        <v>styczeń</v>
      </c>
      <c r="E413" s="39">
        <f t="shared" si="63"/>
        <v>53.083333333333762</v>
      </c>
      <c r="F413" s="40">
        <f t="shared" si="58"/>
        <v>56980</v>
      </c>
      <c r="G413" s="40">
        <f t="shared" si="59"/>
        <v>57010</v>
      </c>
      <c r="H413" s="42">
        <f>IF(F413&lt;=$G$10,$G$3,"")</f>
        <v>0.03</v>
      </c>
      <c r="I413" s="41">
        <f>IF(B413&lt;&gt;"",$G$4,"")</f>
        <v>200</v>
      </c>
      <c r="J413" s="41">
        <f t="shared" si="60"/>
        <v>79400</v>
      </c>
      <c r="K413" s="41">
        <f>IF(B413&lt;&gt;"",J413*H413/12,"")</f>
        <v>198.5</v>
      </c>
      <c r="L413" s="41">
        <f>IF(B413&lt;&gt;"",M413-J413,"")</f>
        <v>39501.5</v>
      </c>
      <c r="M413" s="41">
        <f>IF(B413&lt;&gt;"",M412+I413+K413,"")</f>
        <v>118901.5</v>
      </c>
      <c r="N413" s="41">
        <f>IF(G413&lt;&gt;"",IF(E413&gt;=$G$7,$G$5,0),"")</f>
        <v>2000</v>
      </c>
      <c r="O413" s="41">
        <f t="shared" si="61"/>
        <v>76000</v>
      </c>
      <c r="P413" s="41">
        <f>IF(G413&lt;&gt;"",R412*H413/12,"")</f>
        <v>193.5730585495927</v>
      </c>
      <c r="Q413" s="41">
        <f>IF(G413&lt;&gt;"",R413-O413,"")</f>
        <v>3622.7964783866773</v>
      </c>
      <c r="R413" s="41">
        <f>IF(G413&lt;&gt;"",R412+N413+P413,"")</f>
        <v>79622.796478386677</v>
      </c>
      <c r="T413" s="40">
        <f t="shared" si="62"/>
        <v>56980</v>
      </c>
      <c r="U413" s="53">
        <f>J413</f>
        <v>79400</v>
      </c>
      <c r="V413" s="53">
        <f>M413</f>
        <v>118901.5</v>
      </c>
      <c r="W413" s="53">
        <f>O413</f>
        <v>76000</v>
      </c>
      <c r="X413" s="53">
        <f>R413</f>
        <v>79622.796478386677</v>
      </c>
    </row>
    <row r="414" spans="1:24" x14ac:dyDescent="0.35">
      <c r="A414" s="37">
        <f t="shared" si="55"/>
        <v>398</v>
      </c>
      <c r="B414" s="37" t="str">
        <f>IF(F414&lt;=$G$10,VLOOKUP('[1]KALKULATOR 2023 PPK'!A429,[1]Robocze!$B$23:$C$102,2),"")</f>
        <v>34 rok</v>
      </c>
      <c r="C414" s="37">
        <f t="shared" si="56"/>
        <v>2056</v>
      </c>
      <c r="D414" s="38" t="str">
        <f t="shared" si="57"/>
        <v>luty</v>
      </c>
      <c r="E414" s="39">
        <f t="shared" si="63"/>
        <v>53.166666666667098</v>
      </c>
      <c r="F414" s="43">
        <f t="shared" si="58"/>
        <v>57011</v>
      </c>
      <c r="G414" s="40">
        <f t="shared" si="59"/>
        <v>57039</v>
      </c>
      <c r="H414" s="42">
        <f>IF(F414&lt;=$G$10,$G$3,"")</f>
        <v>0.03</v>
      </c>
      <c r="I414" s="41">
        <f>IF(B414&lt;&gt;"",$G$4,"")</f>
        <v>200</v>
      </c>
      <c r="J414" s="41">
        <f t="shared" si="60"/>
        <v>79600</v>
      </c>
      <c r="K414" s="41">
        <f>IF(B414&lt;&gt;"",J414*H414/12,"")</f>
        <v>199</v>
      </c>
      <c r="L414" s="41">
        <f>IF(B414&lt;&gt;"",M414-J414,"")</f>
        <v>39700.5</v>
      </c>
      <c r="M414" s="41">
        <f>IF(B414&lt;&gt;"",M413+I414+K414,"")</f>
        <v>119300.5</v>
      </c>
      <c r="N414" s="41">
        <f>IF(G414&lt;&gt;"",IF(E414&gt;=$G$7,$G$5,0),"")</f>
        <v>2000</v>
      </c>
      <c r="O414" s="41">
        <f t="shared" si="61"/>
        <v>78000</v>
      </c>
      <c r="P414" s="41">
        <f>IF(G414&lt;&gt;"",R413*H414/12,"")</f>
        <v>199.0569911959667</v>
      </c>
      <c r="Q414" s="41">
        <f>IF(G414&lt;&gt;"",R414-O414,"")</f>
        <v>3821.8534695826384</v>
      </c>
      <c r="R414" s="41">
        <f>IF(G414&lt;&gt;"",R413+N414+P414,"")</f>
        <v>81821.853469582638</v>
      </c>
      <c r="T414" s="40">
        <f t="shared" si="62"/>
        <v>57011</v>
      </c>
      <c r="U414" s="53">
        <f>J414</f>
        <v>79600</v>
      </c>
      <c r="V414" s="53">
        <f>M414</f>
        <v>119300.5</v>
      </c>
      <c r="W414" s="53">
        <f>O414</f>
        <v>78000</v>
      </c>
      <c r="X414" s="53">
        <f>R414</f>
        <v>81821.853469582638</v>
      </c>
    </row>
    <row r="415" spans="1:24" x14ac:dyDescent="0.35">
      <c r="A415" s="37">
        <f t="shared" si="55"/>
        <v>399</v>
      </c>
      <c r="B415" s="37" t="str">
        <f>IF(F415&lt;=$G$10,VLOOKUP('[1]KALKULATOR 2023 PPK'!A430,[1]Robocze!$B$23:$C$102,2),"")</f>
        <v>34 rok</v>
      </c>
      <c r="C415" s="37">
        <f t="shared" si="56"/>
        <v>2056</v>
      </c>
      <c r="D415" s="38" t="str">
        <f t="shared" si="57"/>
        <v>marzec</v>
      </c>
      <c r="E415" s="39">
        <f t="shared" si="63"/>
        <v>53.250000000000433</v>
      </c>
      <c r="F415" s="43">
        <f t="shared" si="58"/>
        <v>57040</v>
      </c>
      <c r="G415" s="40">
        <f t="shared" si="59"/>
        <v>57070</v>
      </c>
      <c r="H415" s="42">
        <f>IF(F415&lt;=$G$10,$G$3,"")</f>
        <v>0.03</v>
      </c>
      <c r="I415" s="41">
        <f>IF(B415&lt;&gt;"",$G$4,"")</f>
        <v>200</v>
      </c>
      <c r="J415" s="41">
        <f t="shared" si="60"/>
        <v>79800</v>
      </c>
      <c r="K415" s="41">
        <f>IF(B415&lt;&gt;"",J415*H415/12,"")</f>
        <v>199.5</v>
      </c>
      <c r="L415" s="41">
        <f>IF(B415&lt;&gt;"",M415-J415,"")</f>
        <v>39900</v>
      </c>
      <c r="M415" s="41">
        <f>IF(B415&lt;&gt;"",M414+I415+K415,"")</f>
        <v>119700</v>
      </c>
      <c r="N415" s="41">
        <f>IF(G415&lt;&gt;"",IF(E415&gt;=$G$7,$G$5,0),"")</f>
        <v>2000</v>
      </c>
      <c r="O415" s="41">
        <f t="shared" si="61"/>
        <v>80000</v>
      </c>
      <c r="P415" s="41">
        <f>IF(G415&lt;&gt;"",R414*H415/12,"")</f>
        <v>204.55463367395657</v>
      </c>
      <c r="Q415" s="41">
        <f>IF(G415&lt;&gt;"",R415-O415,"")</f>
        <v>4026.4081032565882</v>
      </c>
      <c r="R415" s="41">
        <f>IF(G415&lt;&gt;"",R414+N415+P415,"")</f>
        <v>84026.408103256588</v>
      </c>
      <c r="T415" s="40">
        <f t="shared" si="62"/>
        <v>57040</v>
      </c>
      <c r="U415" s="53">
        <f>J415</f>
        <v>79800</v>
      </c>
      <c r="V415" s="53">
        <f>M415</f>
        <v>119700</v>
      </c>
      <c r="W415" s="53">
        <f>O415</f>
        <v>80000</v>
      </c>
      <c r="X415" s="53">
        <f>R415</f>
        <v>84026.408103256588</v>
      </c>
    </row>
    <row r="416" spans="1:24" x14ac:dyDescent="0.35">
      <c r="A416" s="37">
        <f t="shared" si="55"/>
        <v>400</v>
      </c>
      <c r="B416" s="37" t="str">
        <f>IF(F416&lt;=$G$10,VLOOKUP('[1]KALKULATOR 2023 PPK'!A431,[1]Robocze!$B$23:$C$102,2),"")</f>
        <v>34 rok</v>
      </c>
      <c r="C416" s="37">
        <f t="shared" si="56"/>
        <v>2056</v>
      </c>
      <c r="D416" s="38" t="str">
        <f t="shared" si="57"/>
        <v>kwiecień</v>
      </c>
      <c r="E416" s="39">
        <f t="shared" si="63"/>
        <v>53.333333333333769</v>
      </c>
      <c r="F416" s="43">
        <f t="shared" si="58"/>
        <v>57071</v>
      </c>
      <c r="G416" s="40">
        <f t="shared" si="59"/>
        <v>57100</v>
      </c>
      <c r="H416" s="42">
        <f>IF(F416&lt;=$G$10,$G$3,"")</f>
        <v>0.03</v>
      </c>
      <c r="I416" s="41">
        <f>IF(B416&lt;&gt;"",$G$4,"")</f>
        <v>200</v>
      </c>
      <c r="J416" s="41">
        <f t="shared" si="60"/>
        <v>80000</v>
      </c>
      <c r="K416" s="41">
        <f>IF(B416&lt;&gt;"",J416*H416/12,"")</f>
        <v>200</v>
      </c>
      <c r="L416" s="41">
        <f>IF(B416&lt;&gt;"",M416-J416,"")</f>
        <v>40100</v>
      </c>
      <c r="M416" s="41">
        <f>IF(B416&lt;&gt;"",M415+I416+K416,"")</f>
        <v>120100</v>
      </c>
      <c r="N416" s="41">
        <f>IF(G416&lt;&gt;"",IF(E416&gt;=$G$7,$G$5,0),"")</f>
        <v>2000</v>
      </c>
      <c r="O416" s="41">
        <f t="shared" si="61"/>
        <v>82000</v>
      </c>
      <c r="P416" s="41">
        <f>IF(G416&lt;&gt;"",R415*H416/12,"")</f>
        <v>210.06602025814144</v>
      </c>
      <c r="Q416" s="41">
        <f>IF(G416&lt;&gt;"",R416-O416,"")</f>
        <v>4236.474123514723</v>
      </c>
      <c r="R416" s="41">
        <f>IF(G416&lt;&gt;"",R415+N416+P416,"")</f>
        <v>86236.474123514723</v>
      </c>
      <c r="T416" s="40">
        <f t="shared" si="62"/>
        <v>57071</v>
      </c>
      <c r="U416" s="53">
        <f>J416</f>
        <v>80000</v>
      </c>
      <c r="V416" s="53">
        <f>M416</f>
        <v>120100</v>
      </c>
      <c r="W416" s="53">
        <f>O416</f>
        <v>82000</v>
      </c>
      <c r="X416" s="53">
        <f>R416</f>
        <v>86236.474123514723</v>
      </c>
    </row>
    <row r="417" spans="1:24" x14ac:dyDescent="0.35">
      <c r="A417" s="37">
        <f t="shared" si="55"/>
        <v>401</v>
      </c>
      <c r="B417" s="37" t="str">
        <f>IF(F417&lt;=$G$10,VLOOKUP('[1]KALKULATOR 2023 PPK'!A432,[1]Robocze!$B$23:$C$102,2),"")</f>
        <v>34 rok</v>
      </c>
      <c r="C417" s="37">
        <f t="shared" si="56"/>
        <v>2056</v>
      </c>
      <c r="D417" s="38" t="str">
        <f t="shared" si="57"/>
        <v>maj</v>
      </c>
      <c r="E417" s="39">
        <f t="shared" si="63"/>
        <v>53.416666666667105</v>
      </c>
      <c r="F417" s="43">
        <f t="shared" si="58"/>
        <v>57101</v>
      </c>
      <c r="G417" s="40">
        <f t="shared" si="59"/>
        <v>57131</v>
      </c>
      <c r="H417" s="42">
        <f>IF(F417&lt;=$G$10,$G$3,"")</f>
        <v>0.03</v>
      </c>
      <c r="I417" s="41">
        <f>IF(B417&lt;&gt;"",$G$4,"")</f>
        <v>200</v>
      </c>
      <c r="J417" s="41">
        <f t="shared" si="60"/>
        <v>80200</v>
      </c>
      <c r="K417" s="41">
        <f>IF(B417&lt;&gt;"",J417*H417/12,"")</f>
        <v>200.5</v>
      </c>
      <c r="L417" s="41">
        <f>IF(B417&lt;&gt;"",M417-J417,"")</f>
        <v>40300.5</v>
      </c>
      <c r="M417" s="41">
        <f>IF(B417&lt;&gt;"",M416+I417+K417,"")</f>
        <v>120500.5</v>
      </c>
      <c r="N417" s="41">
        <f>IF(G417&lt;&gt;"",IF(E417&gt;=$G$7,$G$5,0),"")</f>
        <v>2000</v>
      </c>
      <c r="O417" s="41">
        <f t="shared" si="61"/>
        <v>84000</v>
      </c>
      <c r="P417" s="41">
        <f>IF(G417&lt;&gt;"",R416*H417/12,"")</f>
        <v>215.59118530878678</v>
      </c>
      <c r="Q417" s="41">
        <f>IF(G417&lt;&gt;"",R417-O417,"")</f>
        <v>4452.0653088235122</v>
      </c>
      <c r="R417" s="41">
        <f>IF(G417&lt;&gt;"",R416+N417+P417,"")</f>
        <v>88452.065308823512</v>
      </c>
      <c r="T417" s="40">
        <f t="shared" si="62"/>
        <v>57101</v>
      </c>
      <c r="U417" s="53">
        <f>J417</f>
        <v>80200</v>
      </c>
      <c r="V417" s="53">
        <f>M417</f>
        <v>120500.5</v>
      </c>
      <c r="W417" s="53">
        <f>O417</f>
        <v>84000</v>
      </c>
      <c r="X417" s="53">
        <f>R417</f>
        <v>88452.065308823512</v>
      </c>
    </row>
    <row r="418" spans="1:24" x14ac:dyDescent="0.35">
      <c r="A418" s="37">
        <f t="shared" si="55"/>
        <v>402</v>
      </c>
      <c r="B418" s="37" t="str">
        <f>IF(F418&lt;=$G$10,VLOOKUP('[1]KALKULATOR 2023 PPK'!A433,[1]Robocze!$B$23:$C$102,2),"")</f>
        <v>34 rok</v>
      </c>
      <c r="C418" s="37">
        <f t="shared" si="56"/>
        <v>2056</v>
      </c>
      <c r="D418" s="38" t="str">
        <f t="shared" si="57"/>
        <v>czerwiec</v>
      </c>
      <c r="E418" s="39">
        <f t="shared" si="63"/>
        <v>53.500000000000441</v>
      </c>
      <c r="F418" s="43">
        <f t="shared" si="58"/>
        <v>57132</v>
      </c>
      <c r="G418" s="40">
        <f t="shared" si="59"/>
        <v>57161</v>
      </c>
      <c r="H418" s="42">
        <f>IF(F418&lt;=$G$10,$G$3,"")</f>
        <v>0.03</v>
      </c>
      <c r="I418" s="41">
        <f>IF(B418&lt;&gt;"",$G$4,"")</f>
        <v>200</v>
      </c>
      <c r="J418" s="41">
        <f t="shared" si="60"/>
        <v>80400</v>
      </c>
      <c r="K418" s="41">
        <f>IF(B418&lt;&gt;"",J418*H418/12,"")</f>
        <v>201</v>
      </c>
      <c r="L418" s="41">
        <f>IF(B418&lt;&gt;"",M418-J418,"")</f>
        <v>40501.5</v>
      </c>
      <c r="M418" s="41">
        <f>IF(B418&lt;&gt;"",M417+I418+K418,"")</f>
        <v>120901.5</v>
      </c>
      <c r="N418" s="41">
        <f>IF(G418&lt;&gt;"",IF(E418&gt;=$G$7,$G$5,0),"")</f>
        <v>2000</v>
      </c>
      <c r="O418" s="41">
        <f t="shared" si="61"/>
        <v>86000</v>
      </c>
      <c r="P418" s="41">
        <f>IF(G418&lt;&gt;"",R417*H418/12,"")</f>
        <v>221.13016327205878</v>
      </c>
      <c r="Q418" s="41">
        <f>IF(G418&lt;&gt;"",R418-O418,"")</f>
        <v>4673.1954720955691</v>
      </c>
      <c r="R418" s="41">
        <f>IF(G418&lt;&gt;"",R417+N418+P418,"")</f>
        <v>90673.195472095569</v>
      </c>
      <c r="T418" s="40">
        <f t="shared" si="62"/>
        <v>57132</v>
      </c>
      <c r="U418" s="53">
        <f>J418</f>
        <v>80400</v>
      </c>
      <c r="V418" s="53">
        <f>M418</f>
        <v>120901.5</v>
      </c>
      <c r="W418" s="53">
        <f>O418</f>
        <v>86000</v>
      </c>
      <c r="X418" s="53">
        <f>R418</f>
        <v>90673.195472095569</v>
      </c>
    </row>
    <row r="419" spans="1:24" x14ac:dyDescent="0.35">
      <c r="A419" s="37">
        <f t="shared" si="55"/>
        <v>403</v>
      </c>
      <c r="B419" s="37" t="str">
        <f>IF(F419&lt;=$G$10,VLOOKUP('[1]KALKULATOR 2023 PPK'!A434,[1]Robocze!$B$23:$C$102,2),"")</f>
        <v>34 rok</v>
      </c>
      <c r="C419" s="37">
        <f t="shared" si="56"/>
        <v>2056</v>
      </c>
      <c r="D419" s="38" t="str">
        <f t="shared" si="57"/>
        <v>lipiec</v>
      </c>
      <c r="E419" s="39">
        <f t="shared" si="63"/>
        <v>53.583333333333776</v>
      </c>
      <c r="F419" s="43">
        <f t="shared" si="58"/>
        <v>57162</v>
      </c>
      <c r="G419" s="40">
        <f t="shared" si="59"/>
        <v>57192</v>
      </c>
      <c r="H419" s="42">
        <f>IF(F419&lt;=$G$10,$G$3,"")</f>
        <v>0.03</v>
      </c>
      <c r="I419" s="41">
        <f>IF(B419&lt;&gt;"",$G$4,"")</f>
        <v>200</v>
      </c>
      <c r="J419" s="41">
        <f t="shared" si="60"/>
        <v>80600</v>
      </c>
      <c r="K419" s="41">
        <f>IF(B419&lt;&gt;"",J419*H419/12,"")</f>
        <v>201.5</v>
      </c>
      <c r="L419" s="41">
        <f>IF(B419&lt;&gt;"",M419-J419,"")</f>
        <v>40703</v>
      </c>
      <c r="M419" s="41">
        <f>IF(B419&lt;&gt;"",M418+I419+K419,"")</f>
        <v>121303</v>
      </c>
      <c r="N419" s="41">
        <f>IF(G419&lt;&gt;"",IF(E419&gt;=$G$7,$G$5,0),"")</f>
        <v>2000</v>
      </c>
      <c r="O419" s="41">
        <f t="shared" si="61"/>
        <v>88000</v>
      </c>
      <c r="P419" s="41">
        <f>IF(G419&lt;&gt;"",R418*H419/12,"")</f>
        <v>226.68298868023894</v>
      </c>
      <c r="Q419" s="41">
        <f>IF(G419&lt;&gt;"",R419-O419,"")</f>
        <v>4899.8784607758134</v>
      </c>
      <c r="R419" s="41">
        <f>IF(G419&lt;&gt;"",R418+N419+P419,"")</f>
        <v>92899.878460775813</v>
      </c>
      <c r="T419" s="40">
        <f t="shared" si="62"/>
        <v>57162</v>
      </c>
      <c r="U419" s="53">
        <f>J419</f>
        <v>80600</v>
      </c>
      <c r="V419" s="53">
        <f>M419</f>
        <v>121303</v>
      </c>
      <c r="W419" s="53">
        <f>O419</f>
        <v>88000</v>
      </c>
      <c r="X419" s="53">
        <f>R419</f>
        <v>92899.878460775813</v>
      </c>
    </row>
    <row r="420" spans="1:24" x14ac:dyDescent="0.35">
      <c r="A420" s="37">
        <f t="shared" si="55"/>
        <v>404</v>
      </c>
      <c r="B420" s="37" t="str">
        <f>IF(F420&lt;=$G$10,VLOOKUP('[1]KALKULATOR 2023 PPK'!A435,[1]Robocze!$B$23:$C$102,2),"")</f>
        <v>34 rok</v>
      </c>
      <c r="C420" s="37">
        <f t="shared" si="56"/>
        <v>2056</v>
      </c>
      <c r="D420" s="38" t="str">
        <f t="shared" si="57"/>
        <v>sierpień</v>
      </c>
      <c r="E420" s="39">
        <f t="shared" si="63"/>
        <v>53.666666666667112</v>
      </c>
      <c r="F420" s="43">
        <f t="shared" si="58"/>
        <v>57193</v>
      </c>
      <c r="G420" s="40">
        <f t="shared" si="59"/>
        <v>57223</v>
      </c>
      <c r="H420" s="42">
        <f>IF(F420&lt;=$G$10,$G$3,"")</f>
        <v>0.03</v>
      </c>
      <c r="I420" s="41">
        <f>IF(B420&lt;&gt;"",$G$4,"")</f>
        <v>200</v>
      </c>
      <c r="J420" s="41">
        <f t="shared" si="60"/>
        <v>80800</v>
      </c>
      <c r="K420" s="41">
        <f>IF(B420&lt;&gt;"",J420*H420/12,"")</f>
        <v>202</v>
      </c>
      <c r="L420" s="41">
        <f>IF(B420&lt;&gt;"",M420-J420,"")</f>
        <v>40905</v>
      </c>
      <c r="M420" s="41">
        <f>IF(B420&lt;&gt;"",M419+I420+K420,"")</f>
        <v>121705</v>
      </c>
      <c r="N420" s="41">
        <f>IF(G420&lt;&gt;"",IF(E420&gt;=$G$7,$G$5,0),"")</f>
        <v>2000</v>
      </c>
      <c r="O420" s="41">
        <f t="shared" si="61"/>
        <v>90000</v>
      </c>
      <c r="P420" s="41">
        <f>IF(G420&lt;&gt;"",R419*H420/12,"")</f>
        <v>232.2496961519395</v>
      </c>
      <c r="Q420" s="41">
        <f>IF(G420&lt;&gt;"",R420-O420,"")</f>
        <v>5132.1281569277489</v>
      </c>
      <c r="R420" s="41">
        <f>IF(G420&lt;&gt;"",R419+N420+P420,"")</f>
        <v>95132.128156927749</v>
      </c>
      <c r="T420" s="40">
        <f t="shared" si="62"/>
        <v>57193</v>
      </c>
      <c r="U420" s="53">
        <f>J420</f>
        <v>80800</v>
      </c>
      <c r="V420" s="53">
        <f>M420</f>
        <v>121705</v>
      </c>
      <c r="W420" s="53">
        <f>O420</f>
        <v>90000</v>
      </c>
      <c r="X420" s="53">
        <f>R420</f>
        <v>95132.128156927749</v>
      </c>
    </row>
    <row r="421" spans="1:24" x14ac:dyDescent="0.35">
      <c r="A421" s="37">
        <f t="shared" si="55"/>
        <v>405</v>
      </c>
      <c r="B421" s="37" t="str">
        <f>IF(F421&lt;=$G$10,VLOOKUP('[1]KALKULATOR 2023 PPK'!A436,[1]Robocze!$B$23:$C$102,2),"")</f>
        <v>34 rok</v>
      </c>
      <c r="C421" s="37">
        <f t="shared" si="56"/>
        <v>2056</v>
      </c>
      <c r="D421" s="38" t="str">
        <f t="shared" si="57"/>
        <v>wrzesień</v>
      </c>
      <c r="E421" s="39">
        <f t="shared" si="63"/>
        <v>53.750000000000448</v>
      </c>
      <c r="F421" s="43">
        <f t="shared" si="58"/>
        <v>57224</v>
      </c>
      <c r="G421" s="40">
        <f t="shared" si="59"/>
        <v>57253</v>
      </c>
      <c r="H421" s="42">
        <f>IF(F421&lt;=$G$10,$G$3,"")</f>
        <v>0.03</v>
      </c>
      <c r="I421" s="41">
        <f>IF(B421&lt;&gt;"",$G$4,"")</f>
        <v>200</v>
      </c>
      <c r="J421" s="41">
        <f t="shared" si="60"/>
        <v>81000</v>
      </c>
      <c r="K421" s="41">
        <f>IF(B421&lt;&gt;"",J421*H421/12,"")</f>
        <v>202.5</v>
      </c>
      <c r="L421" s="41">
        <f>IF(B421&lt;&gt;"",M421-J421,"")</f>
        <v>41107.5</v>
      </c>
      <c r="M421" s="41">
        <f>IF(B421&lt;&gt;"",M420+I421+K421,"")</f>
        <v>122107.5</v>
      </c>
      <c r="N421" s="41">
        <f>IF(G421&lt;&gt;"",IF(E421&gt;=$G$7,$G$5,0),"")</f>
        <v>2000</v>
      </c>
      <c r="O421" s="41">
        <f t="shared" si="61"/>
        <v>92000</v>
      </c>
      <c r="P421" s="41">
        <f>IF(G421&lt;&gt;"",R420*H421/12,"")</f>
        <v>237.83032039231935</v>
      </c>
      <c r="Q421" s="41">
        <f>IF(G421&lt;&gt;"",R421-O421,"")</f>
        <v>5369.9584773200622</v>
      </c>
      <c r="R421" s="41">
        <f>IF(G421&lt;&gt;"",R420+N421+P421,"")</f>
        <v>97369.958477320062</v>
      </c>
      <c r="T421" s="40">
        <f t="shared" si="62"/>
        <v>57224</v>
      </c>
      <c r="U421" s="53">
        <f>J421</f>
        <v>81000</v>
      </c>
      <c r="V421" s="53">
        <f>M421</f>
        <v>122107.5</v>
      </c>
      <c r="W421" s="53">
        <f>O421</f>
        <v>92000</v>
      </c>
      <c r="X421" s="53">
        <f>R421</f>
        <v>97369.958477320062</v>
      </c>
    </row>
    <row r="422" spans="1:24" x14ac:dyDescent="0.35">
      <c r="A422" s="37">
        <f t="shared" si="55"/>
        <v>406</v>
      </c>
      <c r="B422" s="37" t="str">
        <f>IF(F422&lt;=$G$10,VLOOKUP('[1]KALKULATOR 2023 PPK'!A437,[1]Robocze!$B$23:$C$102,2),"")</f>
        <v>34 rok</v>
      </c>
      <c r="C422" s="37">
        <f t="shared" si="56"/>
        <v>2056</v>
      </c>
      <c r="D422" s="38" t="str">
        <f t="shared" si="57"/>
        <v>październik</v>
      </c>
      <c r="E422" s="39">
        <f t="shared" si="63"/>
        <v>53.833333333333783</v>
      </c>
      <c r="F422" s="43">
        <f t="shared" si="58"/>
        <v>57254</v>
      </c>
      <c r="G422" s="40">
        <f t="shared" si="59"/>
        <v>57284</v>
      </c>
      <c r="H422" s="42">
        <f>IF(F422&lt;=$G$10,$G$3,"")</f>
        <v>0.03</v>
      </c>
      <c r="I422" s="41">
        <f>IF(B422&lt;&gt;"",$G$4,"")</f>
        <v>200</v>
      </c>
      <c r="J422" s="41">
        <f t="shared" si="60"/>
        <v>81200</v>
      </c>
      <c r="K422" s="41">
        <f>IF(B422&lt;&gt;"",J422*H422/12,"")</f>
        <v>203</v>
      </c>
      <c r="L422" s="41">
        <f>IF(B422&lt;&gt;"",M422-J422,"")</f>
        <v>41310.5</v>
      </c>
      <c r="M422" s="41">
        <f>IF(B422&lt;&gt;"",M421+I422+K422,"")</f>
        <v>122510.5</v>
      </c>
      <c r="N422" s="41">
        <f>IF(G422&lt;&gt;"",IF(E422&gt;=$G$7,$G$5,0),"")</f>
        <v>2000</v>
      </c>
      <c r="O422" s="41">
        <f t="shared" si="61"/>
        <v>94000</v>
      </c>
      <c r="P422" s="41">
        <f>IF(G422&lt;&gt;"",R421*H422/12,"")</f>
        <v>243.42489619330013</v>
      </c>
      <c r="Q422" s="41">
        <f>IF(G422&lt;&gt;"",R422-O422,"")</f>
        <v>5613.3833735133667</v>
      </c>
      <c r="R422" s="41">
        <f>IF(G422&lt;&gt;"",R421+N422+P422,"")</f>
        <v>99613.383373513367</v>
      </c>
      <c r="T422" s="40">
        <f t="shared" si="62"/>
        <v>57254</v>
      </c>
      <c r="U422" s="53">
        <f>J422</f>
        <v>81200</v>
      </c>
      <c r="V422" s="53">
        <f>M422</f>
        <v>122510.5</v>
      </c>
      <c r="W422" s="53">
        <f>O422</f>
        <v>94000</v>
      </c>
      <c r="X422" s="53">
        <f>R422</f>
        <v>99613.383373513367</v>
      </c>
    </row>
    <row r="423" spans="1:24" x14ac:dyDescent="0.35">
      <c r="A423" s="37">
        <f t="shared" si="55"/>
        <v>407</v>
      </c>
      <c r="B423" s="37" t="str">
        <f>IF(F423&lt;=$G$10,VLOOKUP('[1]KALKULATOR 2023 PPK'!A438,[1]Robocze!$B$23:$C$102,2),"")</f>
        <v>34 rok</v>
      </c>
      <c r="C423" s="37">
        <f t="shared" si="56"/>
        <v>2056</v>
      </c>
      <c r="D423" s="38" t="str">
        <f t="shared" si="57"/>
        <v>listopad</v>
      </c>
      <c r="E423" s="39">
        <f t="shared" si="63"/>
        <v>53.916666666667119</v>
      </c>
      <c r="F423" s="43">
        <f t="shared" si="58"/>
        <v>57285</v>
      </c>
      <c r="G423" s="40">
        <f t="shared" si="59"/>
        <v>57314</v>
      </c>
      <c r="H423" s="42">
        <f>IF(F423&lt;=$G$10,$G$3,"")</f>
        <v>0.03</v>
      </c>
      <c r="I423" s="41">
        <f>IF(B423&lt;&gt;"",$G$4,"")</f>
        <v>200</v>
      </c>
      <c r="J423" s="41">
        <f t="shared" si="60"/>
        <v>81400</v>
      </c>
      <c r="K423" s="41">
        <f>IF(B423&lt;&gt;"",J423*H423/12,"")</f>
        <v>203.5</v>
      </c>
      <c r="L423" s="41">
        <f>IF(B423&lt;&gt;"",M423-J423,"")</f>
        <v>41514</v>
      </c>
      <c r="M423" s="41">
        <f>IF(B423&lt;&gt;"",M422+I423+K423,"")</f>
        <v>122914</v>
      </c>
      <c r="N423" s="41">
        <f>IF(G423&lt;&gt;"",IF(E423&gt;=$G$7,$G$5,0),"")</f>
        <v>2000</v>
      </c>
      <c r="O423" s="41">
        <f t="shared" si="61"/>
        <v>96000</v>
      </c>
      <c r="P423" s="41">
        <f>IF(G423&lt;&gt;"",R422*H423/12,"")</f>
        <v>249.03345843378341</v>
      </c>
      <c r="Q423" s="41">
        <f>IF(G423&lt;&gt;"",R423-O423,"")</f>
        <v>5862.4168319471501</v>
      </c>
      <c r="R423" s="41">
        <f>IF(G423&lt;&gt;"",R422+N423+P423,"")</f>
        <v>101862.41683194715</v>
      </c>
      <c r="T423" s="40">
        <f t="shared" si="62"/>
        <v>57285</v>
      </c>
      <c r="U423" s="53">
        <f>J423</f>
        <v>81400</v>
      </c>
      <c r="V423" s="53">
        <f>M423</f>
        <v>122914</v>
      </c>
      <c r="W423" s="53">
        <f>O423</f>
        <v>96000</v>
      </c>
      <c r="X423" s="53">
        <f>R423</f>
        <v>101862.41683194715</v>
      </c>
    </row>
    <row r="424" spans="1:24" x14ac:dyDescent="0.35">
      <c r="A424" s="37">
        <f t="shared" si="55"/>
        <v>408</v>
      </c>
      <c r="B424" s="44" t="str">
        <f>IF(F424&lt;=$G$10,VLOOKUP('[1]KALKULATOR 2023 PPK'!A439,[1]Robocze!$B$23:$C$102,2),"")</f>
        <v>34 rok</v>
      </c>
      <c r="C424" s="44">
        <f t="shared" si="56"/>
        <v>2056</v>
      </c>
      <c r="D424" s="38" t="str">
        <f t="shared" si="57"/>
        <v>grudzień</v>
      </c>
      <c r="E424" s="45">
        <f t="shared" si="63"/>
        <v>54.000000000000455</v>
      </c>
      <c r="F424" s="46">
        <f t="shared" si="58"/>
        <v>57315</v>
      </c>
      <c r="G424" s="47">
        <f t="shared" si="59"/>
        <v>57345</v>
      </c>
      <c r="H424" s="42">
        <f>IF(F424&lt;=$G$10,$G$3,"")</f>
        <v>0.03</v>
      </c>
      <c r="I424" s="41">
        <f>IF(B424&lt;&gt;"",$G$4,"")</f>
        <v>200</v>
      </c>
      <c r="J424" s="48">
        <f t="shared" si="60"/>
        <v>81600</v>
      </c>
      <c r="K424" s="41">
        <f>IF(B424&lt;&gt;"",J424*H424/12,"")</f>
        <v>204</v>
      </c>
      <c r="L424" s="48">
        <f>IF(B424&lt;&gt;"",M424-J424,"")</f>
        <v>41718</v>
      </c>
      <c r="M424" s="41">
        <f>IF(B424&lt;&gt;"",M423+I424+K424,"")</f>
        <v>123318</v>
      </c>
      <c r="N424" s="41">
        <f>IF(G424&lt;&gt;"",IF(E424&gt;=$G$7,$G$5,0),"")</f>
        <v>2000</v>
      </c>
      <c r="O424" s="48">
        <f t="shared" si="61"/>
        <v>98000</v>
      </c>
      <c r="P424" s="41">
        <f>IF(G424&lt;&gt;"",R423*H424/12,"")</f>
        <v>254.65604207986789</v>
      </c>
      <c r="Q424" s="48">
        <f>IF(G424&lt;&gt;"",R424-O424,"")</f>
        <v>6117.0728740270133</v>
      </c>
      <c r="R424" s="41">
        <f>IF(G424&lt;&gt;"",R423+N424+P424,"")</f>
        <v>104117.07287402701</v>
      </c>
      <c r="T424" s="40">
        <f t="shared" si="62"/>
        <v>57315</v>
      </c>
      <c r="U424" s="53">
        <f>J424</f>
        <v>81600</v>
      </c>
      <c r="V424" s="53">
        <f>M424</f>
        <v>123318</v>
      </c>
      <c r="W424" s="53">
        <f>O424</f>
        <v>98000</v>
      </c>
      <c r="X424" s="53">
        <f>R424</f>
        <v>104117.07287402701</v>
      </c>
    </row>
    <row r="425" spans="1:24" s="56" customFormat="1" x14ac:dyDescent="0.35">
      <c r="A425" s="37">
        <f t="shared" si="55"/>
        <v>409</v>
      </c>
      <c r="B425" s="37" t="str">
        <f>IF(F425&lt;=$G$10,VLOOKUP('[1]KALKULATOR 2023 PPK'!A440,[1]Robocze!$B$23:$C$102,2),"")</f>
        <v>35 rok</v>
      </c>
      <c r="C425" s="37">
        <f t="shared" si="56"/>
        <v>2057</v>
      </c>
      <c r="D425" s="38" t="str">
        <f t="shared" si="57"/>
        <v>styczeń</v>
      </c>
      <c r="E425" s="39">
        <f t="shared" si="63"/>
        <v>54.08333333333379</v>
      </c>
      <c r="F425" s="40">
        <f t="shared" si="58"/>
        <v>57346</v>
      </c>
      <c r="G425" s="40">
        <f t="shared" si="59"/>
        <v>57376</v>
      </c>
      <c r="H425" s="42">
        <f>IF(F425&lt;=$G$10,$G$3,"")</f>
        <v>0.03</v>
      </c>
      <c r="I425" s="41">
        <f>IF(B425&lt;&gt;"",$G$4,"")</f>
        <v>200</v>
      </c>
      <c r="J425" s="41">
        <f t="shared" si="60"/>
        <v>81800</v>
      </c>
      <c r="K425" s="41">
        <f>IF(B425&lt;&gt;"",J425*H425/12,"")</f>
        <v>204.5</v>
      </c>
      <c r="L425" s="41">
        <f>IF(B425&lt;&gt;"",M425-J425,"")</f>
        <v>41922.5</v>
      </c>
      <c r="M425" s="41">
        <f>IF(B425&lt;&gt;"",M424+I425+K425,"")</f>
        <v>123722.5</v>
      </c>
      <c r="N425" s="41">
        <f>IF(G425&lt;&gt;"",IF(E425&gt;=$G$7,$G$5,0),"")</f>
        <v>2000</v>
      </c>
      <c r="O425" s="41">
        <f t="shared" si="61"/>
        <v>100000</v>
      </c>
      <c r="P425" s="41">
        <f>IF(G425&lt;&gt;"",R424*H425/12,"")</f>
        <v>260.29268218506752</v>
      </c>
      <c r="Q425" s="41">
        <f>IF(G425&lt;&gt;"",R425-O425,"")</f>
        <v>6377.3655562120839</v>
      </c>
      <c r="R425" s="41">
        <f>IF(G425&lt;&gt;"",R424+N425+P425,"")</f>
        <v>106377.36555621208</v>
      </c>
      <c r="T425" s="40">
        <f t="shared" si="62"/>
        <v>57346</v>
      </c>
      <c r="U425" s="53">
        <f>J425</f>
        <v>81800</v>
      </c>
      <c r="V425" s="53">
        <f>M425</f>
        <v>123722.5</v>
      </c>
      <c r="W425" s="53">
        <f>O425</f>
        <v>100000</v>
      </c>
      <c r="X425" s="53">
        <f>R425</f>
        <v>106377.36555621208</v>
      </c>
    </row>
    <row r="426" spans="1:24" x14ac:dyDescent="0.35">
      <c r="A426" s="37">
        <f t="shared" si="55"/>
        <v>410</v>
      </c>
      <c r="B426" s="37" t="str">
        <f>IF(F426&lt;=$G$10,VLOOKUP('[1]KALKULATOR 2023 PPK'!A441,[1]Robocze!$B$23:$C$102,2),"")</f>
        <v>35 rok</v>
      </c>
      <c r="C426" s="37">
        <f t="shared" si="56"/>
        <v>2057</v>
      </c>
      <c r="D426" s="38" t="str">
        <f t="shared" si="57"/>
        <v>luty</v>
      </c>
      <c r="E426" s="39">
        <f t="shared" si="63"/>
        <v>54.166666666667126</v>
      </c>
      <c r="F426" s="43">
        <f t="shared" si="58"/>
        <v>57377</v>
      </c>
      <c r="G426" s="40">
        <f t="shared" si="59"/>
        <v>57404</v>
      </c>
      <c r="H426" s="42">
        <f>IF(F426&lt;=$G$10,$G$3,"")</f>
        <v>0.03</v>
      </c>
      <c r="I426" s="41">
        <f>IF(B426&lt;&gt;"",$G$4,"")</f>
        <v>200</v>
      </c>
      <c r="J426" s="41">
        <f t="shared" si="60"/>
        <v>82000</v>
      </c>
      <c r="K426" s="41">
        <f>IF(B426&lt;&gt;"",J426*H426/12,"")</f>
        <v>205</v>
      </c>
      <c r="L426" s="41">
        <f>IF(B426&lt;&gt;"",M426-J426,"")</f>
        <v>42127.5</v>
      </c>
      <c r="M426" s="41">
        <f>IF(B426&lt;&gt;"",M425+I426+K426,"")</f>
        <v>124127.5</v>
      </c>
      <c r="N426" s="41">
        <f>IF(G426&lt;&gt;"",IF(E426&gt;=$G$7,$G$5,0),"")</f>
        <v>2000</v>
      </c>
      <c r="O426" s="41">
        <f t="shared" si="61"/>
        <v>102000</v>
      </c>
      <c r="P426" s="41">
        <f>IF(G426&lt;&gt;"",R425*H426/12,"")</f>
        <v>265.94341389053017</v>
      </c>
      <c r="Q426" s="41">
        <f>IF(G426&lt;&gt;"",R426-O426,"")</f>
        <v>6643.3089701026183</v>
      </c>
      <c r="R426" s="41">
        <f>IF(G426&lt;&gt;"",R425+N426+P426,"")</f>
        <v>108643.30897010262</v>
      </c>
      <c r="T426" s="40">
        <f t="shared" si="62"/>
        <v>57377</v>
      </c>
      <c r="U426" s="53">
        <f>J426</f>
        <v>82000</v>
      </c>
      <c r="V426" s="53">
        <f>M426</f>
        <v>124127.5</v>
      </c>
      <c r="W426" s="53">
        <f>O426</f>
        <v>102000</v>
      </c>
      <c r="X426" s="53">
        <f>R426</f>
        <v>108643.30897010262</v>
      </c>
    </row>
    <row r="427" spans="1:24" x14ac:dyDescent="0.35">
      <c r="A427" s="37">
        <f t="shared" si="55"/>
        <v>411</v>
      </c>
      <c r="B427" s="37" t="str">
        <f>IF(F427&lt;=$G$10,VLOOKUP('[1]KALKULATOR 2023 PPK'!A442,[1]Robocze!$B$23:$C$102,2),"")</f>
        <v>35 rok</v>
      </c>
      <c r="C427" s="37">
        <f t="shared" si="56"/>
        <v>2057</v>
      </c>
      <c r="D427" s="38" t="str">
        <f t="shared" si="57"/>
        <v>marzec</v>
      </c>
      <c r="E427" s="39">
        <f t="shared" si="63"/>
        <v>54.250000000000462</v>
      </c>
      <c r="F427" s="43">
        <f t="shared" si="58"/>
        <v>57405</v>
      </c>
      <c r="G427" s="40">
        <f t="shared" si="59"/>
        <v>57435</v>
      </c>
      <c r="H427" s="42">
        <f>IF(F427&lt;=$G$10,$G$3,"")</f>
        <v>0.03</v>
      </c>
      <c r="I427" s="41">
        <f>IF(B427&lt;&gt;"",$G$4,"")</f>
        <v>200</v>
      </c>
      <c r="J427" s="41">
        <f t="shared" si="60"/>
        <v>82200</v>
      </c>
      <c r="K427" s="41">
        <f>IF(B427&lt;&gt;"",J427*H427/12,"")</f>
        <v>205.5</v>
      </c>
      <c r="L427" s="41">
        <f>IF(B427&lt;&gt;"",M427-J427,"")</f>
        <v>42333</v>
      </c>
      <c r="M427" s="41">
        <f>IF(B427&lt;&gt;"",M426+I427+K427,"")</f>
        <v>124533</v>
      </c>
      <c r="N427" s="41">
        <f>IF(G427&lt;&gt;"",IF(E427&gt;=$G$7,$G$5,0),"")</f>
        <v>2000</v>
      </c>
      <c r="O427" s="41">
        <f t="shared" si="61"/>
        <v>104000</v>
      </c>
      <c r="P427" s="41">
        <f>IF(G427&lt;&gt;"",R426*H427/12,"")</f>
        <v>271.60827242525653</v>
      </c>
      <c r="Q427" s="41">
        <f>IF(G427&lt;&gt;"",R427-O427,"")</f>
        <v>6914.9172425278812</v>
      </c>
      <c r="R427" s="41">
        <f>IF(G427&lt;&gt;"",R426+N427+P427,"")</f>
        <v>110914.91724252788</v>
      </c>
      <c r="T427" s="40">
        <f t="shared" si="62"/>
        <v>57405</v>
      </c>
      <c r="U427" s="53">
        <f>J427</f>
        <v>82200</v>
      </c>
      <c r="V427" s="53">
        <f>M427</f>
        <v>124533</v>
      </c>
      <c r="W427" s="53">
        <f>O427</f>
        <v>104000</v>
      </c>
      <c r="X427" s="53">
        <f>R427</f>
        <v>110914.91724252788</v>
      </c>
    </row>
    <row r="428" spans="1:24" x14ac:dyDescent="0.35">
      <c r="A428" s="37">
        <f t="shared" si="55"/>
        <v>412</v>
      </c>
      <c r="B428" s="37" t="str">
        <f>IF(F428&lt;=$G$10,VLOOKUP('[1]KALKULATOR 2023 PPK'!A443,[1]Robocze!$B$23:$C$102,2),"")</f>
        <v>35 rok</v>
      </c>
      <c r="C428" s="37">
        <f t="shared" si="56"/>
        <v>2057</v>
      </c>
      <c r="D428" s="38" t="str">
        <f t="shared" si="57"/>
        <v>kwiecień</v>
      </c>
      <c r="E428" s="39">
        <f t="shared" si="63"/>
        <v>54.333333333333798</v>
      </c>
      <c r="F428" s="43">
        <f t="shared" si="58"/>
        <v>57436</v>
      </c>
      <c r="G428" s="40">
        <f t="shared" si="59"/>
        <v>57465</v>
      </c>
      <c r="H428" s="42">
        <f>IF(F428&lt;=$G$10,$G$3,"")</f>
        <v>0.03</v>
      </c>
      <c r="I428" s="41">
        <f>IF(B428&lt;&gt;"",$G$4,"")</f>
        <v>200</v>
      </c>
      <c r="J428" s="41">
        <f t="shared" si="60"/>
        <v>82400</v>
      </c>
      <c r="K428" s="41">
        <f>IF(B428&lt;&gt;"",J428*H428/12,"")</f>
        <v>206</v>
      </c>
      <c r="L428" s="41">
        <f>IF(B428&lt;&gt;"",M428-J428,"")</f>
        <v>42539</v>
      </c>
      <c r="M428" s="41">
        <f>IF(B428&lt;&gt;"",M427+I428+K428,"")</f>
        <v>124939</v>
      </c>
      <c r="N428" s="41">
        <f>IF(G428&lt;&gt;"",IF(E428&gt;=$G$7,$G$5,0),"")</f>
        <v>2000</v>
      </c>
      <c r="O428" s="41">
        <f t="shared" si="61"/>
        <v>106000</v>
      </c>
      <c r="P428" s="41">
        <f>IF(G428&lt;&gt;"",R427*H428/12,"")</f>
        <v>277.28729310631968</v>
      </c>
      <c r="Q428" s="41">
        <f>IF(G428&lt;&gt;"",R428-O428,"")</f>
        <v>7192.2045356341987</v>
      </c>
      <c r="R428" s="41">
        <f>IF(G428&lt;&gt;"",R427+N428+P428,"")</f>
        <v>113192.2045356342</v>
      </c>
      <c r="T428" s="40">
        <f t="shared" si="62"/>
        <v>57436</v>
      </c>
      <c r="U428" s="53">
        <f>J428</f>
        <v>82400</v>
      </c>
      <c r="V428" s="53">
        <f>M428</f>
        <v>124939</v>
      </c>
      <c r="W428" s="53">
        <f>O428</f>
        <v>106000</v>
      </c>
      <c r="X428" s="53">
        <f>R428</f>
        <v>113192.2045356342</v>
      </c>
    </row>
    <row r="429" spans="1:24" x14ac:dyDescent="0.35">
      <c r="A429" s="37">
        <f t="shared" si="55"/>
        <v>413</v>
      </c>
      <c r="B429" s="37" t="str">
        <f>IF(F429&lt;=$G$10,VLOOKUP('[1]KALKULATOR 2023 PPK'!A444,[1]Robocze!$B$23:$C$102,2),"")</f>
        <v>35 rok</v>
      </c>
      <c r="C429" s="37">
        <f t="shared" si="56"/>
        <v>2057</v>
      </c>
      <c r="D429" s="38" t="str">
        <f t="shared" si="57"/>
        <v>maj</v>
      </c>
      <c r="E429" s="39">
        <f t="shared" si="63"/>
        <v>54.416666666667133</v>
      </c>
      <c r="F429" s="43">
        <f t="shared" si="58"/>
        <v>57466</v>
      </c>
      <c r="G429" s="40">
        <f t="shared" si="59"/>
        <v>57496</v>
      </c>
      <c r="H429" s="42">
        <f>IF(F429&lt;=$G$10,$G$3,"")</f>
        <v>0.03</v>
      </c>
      <c r="I429" s="41">
        <f>IF(B429&lt;&gt;"",$G$4,"")</f>
        <v>200</v>
      </c>
      <c r="J429" s="41">
        <f t="shared" si="60"/>
        <v>82600</v>
      </c>
      <c r="K429" s="41">
        <f>IF(B429&lt;&gt;"",J429*H429/12,"")</f>
        <v>206.5</v>
      </c>
      <c r="L429" s="41">
        <f>IF(B429&lt;&gt;"",M429-J429,"")</f>
        <v>42745.5</v>
      </c>
      <c r="M429" s="41">
        <f>IF(B429&lt;&gt;"",M428+I429+K429,"")</f>
        <v>125345.5</v>
      </c>
      <c r="N429" s="41">
        <f>IF(G429&lt;&gt;"",IF(E429&gt;=$G$7,$G$5,0),"")</f>
        <v>2000</v>
      </c>
      <c r="O429" s="41">
        <f t="shared" si="61"/>
        <v>108000</v>
      </c>
      <c r="P429" s="41">
        <f>IF(G429&lt;&gt;"",R428*H429/12,"")</f>
        <v>282.98051133908547</v>
      </c>
      <c r="Q429" s="41">
        <f>IF(G429&lt;&gt;"",R429-O429,"")</f>
        <v>7475.185046973289</v>
      </c>
      <c r="R429" s="41">
        <f>IF(G429&lt;&gt;"",R428+N429+P429,"")</f>
        <v>115475.18504697329</v>
      </c>
      <c r="T429" s="40">
        <f t="shared" si="62"/>
        <v>57466</v>
      </c>
      <c r="U429" s="53">
        <f>J429</f>
        <v>82600</v>
      </c>
      <c r="V429" s="53">
        <f>M429</f>
        <v>125345.5</v>
      </c>
      <c r="W429" s="53">
        <f>O429</f>
        <v>108000</v>
      </c>
      <c r="X429" s="53">
        <f>R429</f>
        <v>115475.18504697329</v>
      </c>
    </row>
    <row r="430" spans="1:24" x14ac:dyDescent="0.35">
      <c r="A430" s="37">
        <f t="shared" si="55"/>
        <v>414</v>
      </c>
      <c r="B430" s="37" t="str">
        <f>IF(F430&lt;=$G$10,VLOOKUP('[1]KALKULATOR 2023 PPK'!A445,[1]Robocze!$B$23:$C$102,2),"")</f>
        <v>35 rok</v>
      </c>
      <c r="C430" s="37">
        <f t="shared" si="56"/>
        <v>2057</v>
      </c>
      <c r="D430" s="38" t="str">
        <f t="shared" si="57"/>
        <v>czerwiec</v>
      </c>
      <c r="E430" s="39">
        <f t="shared" si="63"/>
        <v>54.500000000000469</v>
      </c>
      <c r="F430" s="43">
        <f t="shared" si="58"/>
        <v>57497</v>
      </c>
      <c r="G430" s="40">
        <f t="shared" si="59"/>
        <v>57526</v>
      </c>
      <c r="H430" s="42">
        <f>IF(F430&lt;=$G$10,$G$3,"")</f>
        <v>0.03</v>
      </c>
      <c r="I430" s="41">
        <f>IF(B430&lt;&gt;"",$G$4,"")</f>
        <v>200</v>
      </c>
      <c r="J430" s="41">
        <f t="shared" si="60"/>
        <v>82800</v>
      </c>
      <c r="K430" s="41">
        <f>IF(B430&lt;&gt;"",J430*H430/12,"")</f>
        <v>207</v>
      </c>
      <c r="L430" s="41">
        <f>IF(B430&lt;&gt;"",M430-J430,"")</f>
        <v>42952.5</v>
      </c>
      <c r="M430" s="41">
        <f>IF(B430&lt;&gt;"",M429+I430+K430,"")</f>
        <v>125752.5</v>
      </c>
      <c r="N430" s="41">
        <f>IF(G430&lt;&gt;"",IF(E430&gt;=$G$7,$G$5,0),"")</f>
        <v>2000</v>
      </c>
      <c r="O430" s="41">
        <f t="shared" si="61"/>
        <v>110000</v>
      </c>
      <c r="P430" s="41">
        <f>IF(G430&lt;&gt;"",R429*H430/12,"")</f>
        <v>288.68796261743324</v>
      </c>
      <c r="Q430" s="41">
        <f>IF(G430&lt;&gt;"",R430-O430,"")</f>
        <v>7763.8730095907231</v>
      </c>
      <c r="R430" s="41">
        <f>IF(G430&lt;&gt;"",R429+N430+P430,"")</f>
        <v>117763.87300959072</v>
      </c>
      <c r="T430" s="40">
        <f t="shared" si="62"/>
        <v>57497</v>
      </c>
      <c r="U430" s="53">
        <f>J430</f>
        <v>82800</v>
      </c>
      <c r="V430" s="53">
        <f>M430</f>
        <v>125752.5</v>
      </c>
      <c r="W430" s="53">
        <f>O430</f>
        <v>110000</v>
      </c>
      <c r="X430" s="53">
        <f>R430</f>
        <v>117763.87300959072</v>
      </c>
    </row>
    <row r="431" spans="1:24" x14ac:dyDescent="0.35">
      <c r="A431" s="37">
        <f t="shared" si="55"/>
        <v>415</v>
      </c>
      <c r="B431" s="37" t="str">
        <f>IF(F431&lt;=$G$10,VLOOKUP('[1]KALKULATOR 2023 PPK'!A446,[1]Robocze!$B$23:$C$102,2),"")</f>
        <v>35 rok</v>
      </c>
      <c r="C431" s="37">
        <f t="shared" si="56"/>
        <v>2057</v>
      </c>
      <c r="D431" s="38" t="str">
        <f t="shared" si="57"/>
        <v>lipiec</v>
      </c>
      <c r="E431" s="39">
        <f t="shared" si="63"/>
        <v>54.583333333333805</v>
      </c>
      <c r="F431" s="43">
        <f t="shared" si="58"/>
        <v>57527</v>
      </c>
      <c r="G431" s="40">
        <f t="shared" si="59"/>
        <v>57557</v>
      </c>
      <c r="H431" s="42">
        <f>IF(F431&lt;=$G$10,$G$3,"")</f>
        <v>0.03</v>
      </c>
      <c r="I431" s="41">
        <f>IF(B431&lt;&gt;"",$G$4,"")</f>
        <v>200</v>
      </c>
      <c r="J431" s="41">
        <f t="shared" si="60"/>
        <v>83000</v>
      </c>
      <c r="K431" s="41">
        <f>IF(B431&lt;&gt;"",J431*H431/12,"")</f>
        <v>207.5</v>
      </c>
      <c r="L431" s="41">
        <f>IF(B431&lt;&gt;"",M431-J431,"")</f>
        <v>43160</v>
      </c>
      <c r="M431" s="41">
        <f>IF(B431&lt;&gt;"",M430+I431+K431,"")</f>
        <v>126160</v>
      </c>
      <c r="N431" s="41">
        <f>IF(G431&lt;&gt;"",IF(E431&gt;=$G$7,$G$5,0),"")</f>
        <v>2000</v>
      </c>
      <c r="O431" s="41">
        <f t="shared" si="61"/>
        <v>112000</v>
      </c>
      <c r="P431" s="41">
        <f>IF(G431&lt;&gt;"",R430*H431/12,"")</f>
        <v>294.40968252397681</v>
      </c>
      <c r="Q431" s="41">
        <f>IF(G431&lt;&gt;"",R431-O431,"")</f>
        <v>8058.2826921147062</v>
      </c>
      <c r="R431" s="41">
        <f>IF(G431&lt;&gt;"",R430+N431+P431,"")</f>
        <v>120058.28269211471</v>
      </c>
      <c r="T431" s="40">
        <f t="shared" si="62"/>
        <v>57527</v>
      </c>
      <c r="U431" s="53">
        <f>J431</f>
        <v>83000</v>
      </c>
      <c r="V431" s="53">
        <f>M431</f>
        <v>126160</v>
      </c>
      <c r="W431" s="53">
        <f>O431</f>
        <v>112000</v>
      </c>
      <c r="X431" s="53">
        <f>R431</f>
        <v>120058.28269211471</v>
      </c>
    </row>
    <row r="432" spans="1:24" x14ac:dyDescent="0.35">
      <c r="A432" s="37">
        <f t="shared" si="55"/>
        <v>416</v>
      </c>
      <c r="B432" s="37" t="str">
        <f>IF(F432&lt;=$G$10,VLOOKUP('[1]KALKULATOR 2023 PPK'!A447,[1]Robocze!$B$23:$C$102,2),"")</f>
        <v>35 rok</v>
      </c>
      <c r="C432" s="37">
        <f t="shared" si="56"/>
        <v>2057</v>
      </c>
      <c r="D432" s="38" t="str">
        <f t="shared" si="57"/>
        <v>sierpień</v>
      </c>
      <c r="E432" s="39">
        <f t="shared" si="63"/>
        <v>54.66666666666714</v>
      </c>
      <c r="F432" s="43">
        <f t="shared" si="58"/>
        <v>57558</v>
      </c>
      <c r="G432" s="40">
        <f t="shared" si="59"/>
        <v>57588</v>
      </c>
      <c r="H432" s="42">
        <f>IF(F432&lt;=$G$10,$G$3,"")</f>
        <v>0.03</v>
      </c>
      <c r="I432" s="41">
        <f>IF(B432&lt;&gt;"",$G$4,"")</f>
        <v>200</v>
      </c>
      <c r="J432" s="41">
        <f t="shared" si="60"/>
        <v>83200</v>
      </c>
      <c r="K432" s="41">
        <f>IF(B432&lt;&gt;"",J432*H432/12,"")</f>
        <v>208</v>
      </c>
      <c r="L432" s="41">
        <f>IF(B432&lt;&gt;"",M432-J432,"")</f>
        <v>43368</v>
      </c>
      <c r="M432" s="41">
        <f>IF(B432&lt;&gt;"",M431+I432+K432,"")</f>
        <v>126568</v>
      </c>
      <c r="N432" s="41">
        <f>IF(G432&lt;&gt;"",IF(E432&gt;=$G$7,$G$5,0),"")</f>
        <v>2000</v>
      </c>
      <c r="O432" s="41">
        <f t="shared" si="61"/>
        <v>114000</v>
      </c>
      <c r="P432" s="41">
        <f>IF(G432&lt;&gt;"",R431*H432/12,"")</f>
        <v>300.14570673028675</v>
      </c>
      <c r="Q432" s="41">
        <f>IF(G432&lt;&gt;"",R432-O432,"")</f>
        <v>8358.4283988449897</v>
      </c>
      <c r="R432" s="41">
        <f>IF(G432&lt;&gt;"",R431+N432+P432,"")</f>
        <v>122358.42839884499</v>
      </c>
      <c r="T432" s="40">
        <f t="shared" si="62"/>
        <v>57558</v>
      </c>
      <c r="U432" s="53">
        <f>J432</f>
        <v>83200</v>
      </c>
      <c r="V432" s="53">
        <f>M432</f>
        <v>126568</v>
      </c>
      <c r="W432" s="53">
        <f>O432</f>
        <v>114000</v>
      </c>
      <c r="X432" s="53">
        <f>R432</f>
        <v>122358.42839884499</v>
      </c>
    </row>
    <row r="433" spans="1:24" x14ac:dyDescent="0.35">
      <c r="A433" s="37">
        <f t="shared" si="55"/>
        <v>417</v>
      </c>
      <c r="B433" s="37" t="str">
        <f>IF(F433&lt;=$G$10,VLOOKUP('[1]KALKULATOR 2023 PPK'!A448,[1]Robocze!$B$23:$C$102,2),"")</f>
        <v>35 rok</v>
      </c>
      <c r="C433" s="37">
        <f t="shared" si="56"/>
        <v>2057</v>
      </c>
      <c r="D433" s="38" t="str">
        <f t="shared" si="57"/>
        <v>wrzesień</v>
      </c>
      <c r="E433" s="39">
        <f t="shared" si="63"/>
        <v>54.750000000000476</v>
      </c>
      <c r="F433" s="43">
        <f t="shared" si="58"/>
        <v>57589</v>
      </c>
      <c r="G433" s="40">
        <f t="shared" si="59"/>
        <v>57618</v>
      </c>
      <c r="H433" s="42">
        <f>IF(F433&lt;=$G$10,$G$3,"")</f>
        <v>0.03</v>
      </c>
      <c r="I433" s="41">
        <f>IF(B433&lt;&gt;"",$G$4,"")</f>
        <v>200</v>
      </c>
      <c r="J433" s="41">
        <f t="shared" si="60"/>
        <v>83400</v>
      </c>
      <c r="K433" s="41">
        <f>IF(B433&lt;&gt;"",J433*H433/12,"")</f>
        <v>208.5</v>
      </c>
      <c r="L433" s="41">
        <f>IF(B433&lt;&gt;"",M433-J433,"")</f>
        <v>43576.5</v>
      </c>
      <c r="M433" s="41">
        <f>IF(B433&lt;&gt;"",M432+I433+K433,"")</f>
        <v>126976.5</v>
      </c>
      <c r="N433" s="41">
        <f>IF(G433&lt;&gt;"",IF(E433&gt;=$G$7,$G$5,0),"")</f>
        <v>2000</v>
      </c>
      <c r="O433" s="41">
        <f t="shared" si="61"/>
        <v>116000</v>
      </c>
      <c r="P433" s="41">
        <f>IF(G433&lt;&gt;"",R432*H433/12,"")</f>
        <v>305.89607099711247</v>
      </c>
      <c r="Q433" s="41">
        <f>IF(G433&lt;&gt;"",R433-O433,"")</f>
        <v>8664.324469842104</v>
      </c>
      <c r="R433" s="41">
        <f>IF(G433&lt;&gt;"",R432+N433+P433,"")</f>
        <v>124664.3244698421</v>
      </c>
      <c r="T433" s="40">
        <f t="shared" si="62"/>
        <v>57589</v>
      </c>
      <c r="U433" s="53">
        <f>J433</f>
        <v>83400</v>
      </c>
      <c r="V433" s="53">
        <f>M433</f>
        <v>126976.5</v>
      </c>
      <c r="W433" s="53">
        <f>O433</f>
        <v>116000</v>
      </c>
      <c r="X433" s="53">
        <f>R433</f>
        <v>124664.3244698421</v>
      </c>
    </row>
    <row r="434" spans="1:24" x14ac:dyDescent="0.35">
      <c r="A434" s="37">
        <f t="shared" si="55"/>
        <v>418</v>
      </c>
      <c r="B434" s="37" t="str">
        <f>IF(F434&lt;=$G$10,VLOOKUP('[1]KALKULATOR 2023 PPK'!A449,[1]Robocze!$B$23:$C$102,2),"")</f>
        <v>35 rok</v>
      </c>
      <c r="C434" s="37">
        <f t="shared" si="56"/>
        <v>2057</v>
      </c>
      <c r="D434" s="38" t="str">
        <f t="shared" si="57"/>
        <v>październik</v>
      </c>
      <c r="E434" s="39">
        <f t="shared" si="63"/>
        <v>54.833333333333812</v>
      </c>
      <c r="F434" s="43">
        <f t="shared" si="58"/>
        <v>57619</v>
      </c>
      <c r="G434" s="40">
        <f t="shared" si="59"/>
        <v>57649</v>
      </c>
      <c r="H434" s="42">
        <f>IF(F434&lt;=$G$10,$G$3,"")</f>
        <v>0.03</v>
      </c>
      <c r="I434" s="41">
        <f>IF(B434&lt;&gt;"",$G$4,"")</f>
        <v>200</v>
      </c>
      <c r="J434" s="41">
        <f t="shared" si="60"/>
        <v>83600</v>
      </c>
      <c r="K434" s="41">
        <f>IF(B434&lt;&gt;"",J434*H434/12,"")</f>
        <v>209</v>
      </c>
      <c r="L434" s="41">
        <f>IF(B434&lt;&gt;"",M434-J434,"")</f>
        <v>43785.5</v>
      </c>
      <c r="M434" s="41">
        <f>IF(B434&lt;&gt;"",M433+I434+K434,"")</f>
        <v>127385.5</v>
      </c>
      <c r="N434" s="41">
        <f>IF(G434&lt;&gt;"",IF(E434&gt;=$G$7,$G$5,0),"")</f>
        <v>2000</v>
      </c>
      <c r="O434" s="41">
        <f t="shared" si="61"/>
        <v>118000</v>
      </c>
      <c r="P434" s="41">
        <f>IF(G434&lt;&gt;"",R433*H434/12,"")</f>
        <v>311.66081117460527</v>
      </c>
      <c r="Q434" s="41">
        <f>IF(G434&lt;&gt;"",R434-O434,"")</f>
        <v>8975.9852810167067</v>
      </c>
      <c r="R434" s="41">
        <f>IF(G434&lt;&gt;"",R433+N434+P434,"")</f>
        <v>126975.98528101671</v>
      </c>
      <c r="T434" s="40">
        <f t="shared" si="62"/>
        <v>57619</v>
      </c>
      <c r="U434" s="53">
        <f>J434</f>
        <v>83600</v>
      </c>
      <c r="V434" s="53">
        <f>M434</f>
        <v>127385.5</v>
      </c>
      <c r="W434" s="53">
        <f>O434</f>
        <v>118000</v>
      </c>
      <c r="X434" s="53">
        <f>R434</f>
        <v>126975.98528101671</v>
      </c>
    </row>
    <row r="435" spans="1:24" x14ac:dyDescent="0.35">
      <c r="A435" s="37">
        <f t="shared" si="55"/>
        <v>419</v>
      </c>
      <c r="B435" s="37" t="str">
        <f>IF(F435&lt;=$G$10,VLOOKUP('[1]KALKULATOR 2023 PPK'!A450,[1]Robocze!$B$23:$C$102,2),"")</f>
        <v>35 rok</v>
      </c>
      <c r="C435" s="37">
        <f t="shared" si="56"/>
        <v>2057</v>
      </c>
      <c r="D435" s="38" t="str">
        <f t="shared" si="57"/>
        <v>listopad</v>
      </c>
      <c r="E435" s="39">
        <f t="shared" si="63"/>
        <v>54.916666666667147</v>
      </c>
      <c r="F435" s="43">
        <f t="shared" si="58"/>
        <v>57650</v>
      </c>
      <c r="G435" s="40">
        <f t="shared" si="59"/>
        <v>57679</v>
      </c>
      <c r="H435" s="42">
        <f>IF(F435&lt;=$G$10,$G$3,"")</f>
        <v>0.03</v>
      </c>
      <c r="I435" s="41">
        <f>IF(B435&lt;&gt;"",$G$4,"")</f>
        <v>200</v>
      </c>
      <c r="J435" s="41">
        <f t="shared" si="60"/>
        <v>83800</v>
      </c>
      <c r="K435" s="41">
        <f>IF(B435&lt;&gt;"",J435*H435/12,"")</f>
        <v>209.5</v>
      </c>
      <c r="L435" s="41">
        <f>IF(B435&lt;&gt;"",M435-J435,"")</f>
        <v>43995</v>
      </c>
      <c r="M435" s="41">
        <f>IF(B435&lt;&gt;"",M434+I435+K435,"")</f>
        <v>127795</v>
      </c>
      <c r="N435" s="41">
        <f>IF(G435&lt;&gt;"",IF(E435&gt;=$G$7,$G$5,0),"")</f>
        <v>2000</v>
      </c>
      <c r="O435" s="41">
        <f t="shared" si="61"/>
        <v>120000</v>
      </c>
      <c r="P435" s="41">
        <f>IF(G435&lt;&gt;"",R434*H435/12,"")</f>
        <v>317.43996320254172</v>
      </c>
      <c r="Q435" s="41">
        <f>IF(G435&lt;&gt;"",R435-O435,"")</f>
        <v>9293.4252442192519</v>
      </c>
      <c r="R435" s="41">
        <f>IF(G435&lt;&gt;"",R434+N435+P435,"")</f>
        <v>129293.42524421925</v>
      </c>
      <c r="T435" s="40">
        <f t="shared" si="62"/>
        <v>57650</v>
      </c>
      <c r="U435" s="53">
        <f>J435</f>
        <v>83800</v>
      </c>
      <c r="V435" s="53">
        <f>M435</f>
        <v>127795</v>
      </c>
      <c r="W435" s="53">
        <f>O435</f>
        <v>120000</v>
      </c>
      <c r="X435" s="53">
        <f>R435</f>
        <v>129293.42524421925</v>
      </c>
    </row>
    <row r="436" spans="1:24" x14ac:dyDescent="0.35">
      <c r="A436" s="37">
        <f t="shared" si="55"/>
        <v>420</v>
      </c>
      <c r="B436" s="44" t="str">
        <f>IF(F436&lt;=$G$10,VLOOKUP('[1]KALKULATOR 2023 PPK'!A451,[1]Robocze!$B$23:$C$102,2),"")</f>
        <v>35 rok</v>
      </c>
      <c r="C436" s="44">
        <f t="shared" si="56"/>
        <v>2057</v>
      </c>
      <c r="D436" s="38" t="str">
        <f t="shared" si="57"/>
        <v>grudzień</v>
      </c>
      <c r="E436" s="45">
        <f t="shared" si="63"/>
        <v>55.000000000000483</v>
      </c>
      <c r="F436" s="46">
        <f t="shared" si="58"/>
        <v>57680</v>
      </c>
      <c r="G436" s="47">
        <f t="shared" si="59"/>
        <v>57710</v>
      </c>
      <c r="H436" s="42">
        <f>IF(F436&lt;=$G$10,$G$3,"")</f>
        <v>0.03</v>
      </c>
      <c r="I436" s="41">
        <f>IF(B436&lt;&gt;"",$G$4,"")</f>
        <v>200</v>
      </c>
      <c r="J436" s="48">
        <f t="shared" si="60"/>
        <v>84000</v>
      </c>
      <c r="K436" s="41">
        <f>IF(B436&lt;&gt;"",J436*H436/12,"")</f>
        <v>210</v>
      </c>
      <c r="L436" s="48">
        <f>IF(B436&lt;&gt;"",M436-J436,"")</f>
        <v>44205</v>
      </c>
      <c r="M436" s="41">
        <f>IF(B436&lt;&gt;"",M435+I436+K436,"")</f>
        <v>128205</v>
      </c>
      <c r="N436" s="41">
        <f>IF(G436&lt;&gt;"",IF(E436&gt;=$G$7,$G$5,0),"")</f>
        <v>2000</v>
      </c>
      <c r="O436" s="48">
        <f t="shared" si="61"/>
        <v>122000</v>
      </c>
      <c r="P436" s="41">
        <f>IF(G436&lt;&gt;"",R435*H436/12,"")</f>
        <v>323.23356311054812</v>
      </c>
      <c r="Q436" s="48">
        <f>IF(G436&lt;&gt;"",R436-O436,"")</f>
        <v>9616.6588073298044</v>
      </c>
      <c r="R436" s="41">
        <f>IF(G436&lt;&gt;"",R435+N436+P436,"")</f>
        <v>131616.6588073298</v>
      </c>
      <c r="T436" s="40">
        <f t="shared" si="62"/>
        <v>57680</v>
      </c>
      <c r="U436" s="53">
        <f>J436</f>
        <v>84000</v>
      </c>
      <c r="V436" s="53">
        <f>M436</f>
        <v>128205</v>
      </c>
      <c r="W436" s="53">
        <f>O436</f>
        <v>122000</v>
      </c>
      <c r="X436" s="53">
        <f>R436</f>
        <v>131616.6588073298</v>
      </c>
    </row>
    <row r="437" spans="1:24" s="56" customFormat="1" x14ac:dyDescent="0.35">
      <c r="A437" s="37">
        <f t="shared" si="55"/>
        <v>421</v>
      </c>
      <c r="B437" s="37" t="e">
        <f>IF(F437&lt;=$G$10,VLOOKUP('[1]KALKULATOR 2023 PPK'!A452,[1]Robocze!$B$23:$C$102,2),"")</f>
        <v>#N/A</v>
      </c>
      <c r="C437" s="37" t="e">
        <f t="shared" si="56"/>
        <v>#N/A</v>
      </c>
      <c r="D437" s="38" t="e">
        <f t="shared" si="57"/>
        <v>#N/A</v>
      </c>
      <c r="E437" s="39" t="e">
        <f t="shared" si="63"/>
        <v>#N/A</v>
      </c>
      <c r="F437" s="40">
        <f t="shared" si="58"/>
        <v>57711</v>
      </c>
      <c r="G437" s="40">
        <f t="shared" si="59"/>
        <v>57741</v>
      </c>
      <c r="H437" s="42">
        <f>IF(F437&lt;=$G$10,$G$3,"")</f>
        <v>0.03</v>
      </c>
      <c r="I437" s="41" t="e">
        <f>IF(B437&lt;&gt;"",$G$4,"")</f>
        <v>#N/A</v>
      </c>
      <c r="J437" s="41" t="str">
        <f t="shared" si="60"/>
        <v/>
      </c>
      <c r="K437" s="41" t="e">
        <f>IF(B437&lt;&gt;"",J437*H437/12,"")</f>
        <v>#N/A</v>
      </c>
      <c r="L437" s="41" t="e">
        <f>IF(B437&lt;&gt;"",M437-J437,"")</f>
        <v>#N/A</v>
      </c>
      <c r="M437" s="41" t="e">
        <f>IF(B437&lt;&gt;"",M436+I437+K437,"")</f>
        <v>#N/A</v>
      </c>
      <c r="N437" s="41" t="e">
        <f>IF(G437&lt;&gt;"",IF(E437&gt;=$G$7,$G$5,0),"")</f>
        <v>#N/A</v>
      </c>
      <c r="O437" s="41" t="str">
        <f t="shared" si="61"/>
        <v/>
      </c>
      <c r="P437" s="41">
        <f>IF(G437&lt;&gt;"",R436*H437/12,"")</f>
        <v>329.04164701832451</v>
      </c>
      <c r="Q437" s="41" t="e">
        <f>IF(G437&lt;&gt;"",R437-O437,"")</f>
        <v>#N/A</v>
      </c>
      <c r="R437" s="41" t="e">
        <f>IF(G437&lt;&gt;"",R436+N437+P437,"")</f>
        <v>#N/A</v>
      </c>
      <c r="T437" s="40">
        <f t="shared" si="62"/>
        <v>57711</v>
      </c>
      <c r="U437" s="53" t="str">
        <f>J437</f>
        <v/>
      </c>
      <c r="V437" s="53" t="e">
        <f>M437</f>
        <v>#N/A</v>
      </c>
      <c r="W437" s="53" t="str">
        <f>O437</f>
        <v/>
      </c>
      <c r="X437" s="53" t="e">
        <f>R437</f>
        <v>#N/A</v>
      </c>
    </row>
    <row r="438" spans="1:24" x14ac:dyDescent="0.35">
      <c r="A438" s="37">
        <f t="shared" si="55"/>
        <v>422</v>
      </c>
      <c r="B438" s="37" t="e">
        <f>IF(F438&lt;=$G$10,VLOOKUP('[1]KALKULATOR 2023 PPK'!A453,[1]Robocze!$B$23:$C$102,2),"")</f>
        <v>#N/A</v>
      </c>
      <c r="C438" s="37" t="e">
        <f t="shared" si="56"/>
        <v>#N/A</v>
      </c>
      <c r="D438" s="38" t="e">
        <f t="shared" si="57"/>
        <v>#N/A</v>
      </c>
      <c r="E438" s="39" t="e">
        <f t="shared" si="63"/>
        <v>#N/A</v>
      </c>
      <c r="F438" s="43" t="e">
        <f t="shared" si="58"/>
        <v>#N/A</v>
      </c>
      <c r="G438" s="40" t="str">
        <f t="shared" si="59"/>
        <v/>
      </c>
      <c r="H438" s="42" t="e">
        <f>IF(F438&lt;=$G$10,$G$3,"")</f>
        <v>#N/A</v>
      </c>
      <c r="I438" s="41" t="e">
        <f>IF(B438&lt;&gt;"",$G$4,"")</f>
        <v>#N/A</v>
      </c>
      <c r="J438" s="41" t="str">
        <f t="shared" si="60"/>
        <v/>
      </c>
      <c r="K438" s="41" t="e">
        <f>IF(B438&lt;&gt;"",J438*H438/12,"")</f>
        <v>#N/A</v>
      </c>
      <c r="L438" s="41" t="e">
        <f>IF(B438&lt;&gt;"",M438-J438,"")</f>
        <v>#N/A</v>
      </c>
      <c r="M438" s="41" t="e">
        <f>IF(B438&lt;&gt;"",M437+I438+K438,"")</f>
        <v>#N/A</v>
      </c>
      <c r="N438" s="41" t="str">
        <f>IF(G438&lt;&gt;"",IF(E438&gt;=$G$7,$G$5,0),"")</f>
        <v/>
      </c>
      <c r="O438" s="41" t="str">
        <f t="shared" si="61"/>
        <v/>
      </c>
      <c r="P438" s="41" t="str">
        <f>IF(G438&lt;&gt;"",R437*H438/12,"")</f>
        <v/>
      </c>
      <c r="Q438" s="41" t="str">
        <f>IF(G438&lt;&gt;"",R438-O438,"")</f>
        <v/>
      </c>
      <c r="R438" s="41" t="str">
        <f>IF(G438&lt;&gt;"",R437+N438+P438,"")</f>
        <v/>
      </c>
      <c r="T438" s="40" t="e">
        <f t="shared" si="62"/>
        <v>#N/A</v>
      </c>
      <c r="U438" s="53" t="str">
        <f>J438</f>
        <v/>
      </c>
      <c r="V438" s="53" t="e">
        <f>M438</f>
        <v>#N/A</v>
      </c>
      <c r="W438" s="53" t="str">
        <f>O438</f>
        <v/>
      </c>
      <c r="X438" s="53" t="str">
        <f>R438</f>
        <v/>
      </c>
    </row>
    <row r="439" spans="1:24" x14ac:dyDescent="0.35">
      <c r="A439" s="37">
        <f t="shared" si="55"/>
        <v>423</v>
      </c>
      <c r="B439" s="37" t="e">
        <f>IF(F439&lt;=$G$10,VLOOKUP('[1]KALKULATOR 2023 PPK'!A454,[1]Robocze!$B$23:$C$102,2),"")</f>
        <v>#N/A</v>
      </c>
      <c r="C439" s="37" t="e">
        <f t="shared" si="56"/>
        <v>#N/A</v>
      </c>
      <c r="D439" s="38" t="e">
        <f t="shared" si="57"/>
        <v>#N/A</v>
      </c>
      <c r="E439" s="39" t="e">
        <f t="shared" si="63"/>
        <v>#N/A</v>
      </c>
      <c r="F439" s="43" t="e">
        <f t="shared" si="58"/>
        <v>#N/A</v>
      </c>
      <c r="G439" s="40" t="str">
        <f t="shared" si="59"/>
        <v/>
      </c>
      <c r="H439" s="42" t="e">
        <f>IF(F439&lt;=$G$10,$G$3,"")</f>
        <v>#N/A</v>
      </c>
      <c r="I439" s="41" t="e">
        <f>IF(B439&lt;&gt;"",$G$4,"")</f>
        <v>#N/A</v>
      </c>
      <c r="J439" s="41" t="str">
        <f t="shared" si="60"/>
        <v/>
      </c>
      <c r="K439" s="41" t="e">
        <f>IF(B439&lt;&gt;"",J439*H439/12,"")</f>
        <v>#N/A</v>
      </c>
      <c r="L439" s="41" t="e">
        <f>IF(B439&lt;&gt;"",M439-J439,"")</f>
        <v>#N/A</v>
      </c>
      <c r="M439" s="41" t="e">
        <f>IF(B439&lt;&gt;"",M438+I439+K439,"")</f>
        <v>#N/A</v>
      </c>
      <c r="N439" s="41" t="str">
        <f>IF(G439&lt;&gt;"",IF(E439&gt;=$G$7,$G$5,0),"")</f>
        <v/>
      </c>
      <c r="O439" s="41" t="str">
        <f t="shared" si="61"/>
        <v/>
      </c>
      <c r="P439" s="41" t="str">
        <f>IF(G439&lt;&gt;"",R438*H439/12,"")</f>
        <v/>
      </c>
      <c r="Q439" s="41" t="str">
        <f>IF(G439&lt;&gt;"",R439-O439,"")</f>
        <v/>
      </c>
      <c r="R439" s="41" t="str">
        <f>IF(G439&lt;&gt;"",R438+N439+P439,"")</f>
        <v/>
      </c>
      <c r="T439" s="40" t="e">
        <f t="shared" si="62"/>
        <v>#N/A</v>
      </c>
      <c r="U439" s="53" t="str">
        <f>J439</f>
        <v/>
      </c>
      <c r="V439" s="53" t="e">
        <f>M439</f>
        <v>#N/A</v>
      </c>
      <c r="W439" s="53" t="str">
        <f>O439</f>
        <v/>
      </c>
      <c r="X439" s="53" t="str">
        <f>R439</f>
        <v/>
      </c>
    </row>
    <row r="440" spans="1:24" x14ac:dyDescent="0.35">
      <c r="A440" s="37">
        <f t="shared" si="55"/>
        <v>424</v>
      </c>
      <c r="B440" s="37" t="e">
        <f>IF(F440&lt;=$G$10,VLOOKUP('[1]KALKULATOR 2023 PPK'!A455,[1]Robocze!$B$23:$C$102,2),"")</f>
        <v>#N/A</v>
      </c>
      <c r="C440" s="37" t="e">
        <f t="shared" si="56"/>
        <v>#N/A</v>
      </c>
      <c r="D440" s="38" t="e">
        <f t="shared" si="57"/>
        <v>#N/A</v>
      </c>
      <c r="E440" s="39" t="e">
        <f t="shared" si="63"/>
        <v>#N/A</v>
      </c>
      <c r="F440" s="43" t="e">
        <f t="shared" si="58"/>
        <v>#N/A</v>
      </c>
      <c r="G440" s="40" t="str">
        <f t="shared" si="59"/>
        <v/>
      </c>
      <c r="H440" s="42" t="e">
        <f>IF(F440&lt;=$G$10,$G$3,"")</f>
        <v>#N/A</v>
      </c>
      <c r="I440" s="41" t="e">
        <f>IF(B440&lt;&gt;"",$G$4,"")</f>
        <v>#N/A</v>
      </c>
      <c r="J440" s="41" t="str">
        <f t="shared" si="60"/>
        <v/>
      </c>
      <c r="K440" s="41" t="e">
        <f>IF(B440&lt;&gt;"",J440*H440/12,"")</f>
        <v>#N/A</v>
      </c>
      <c r="L440" s="41" t="e">
        <f>IF(B440&lt;&gt;"",M440-J440,"")</f>
        <v>#N/A</v>
      </c>
      <c r="M440" s="41" t="e">
        <f>IF(B440&lt;&gt;"",M439+I440+K440,"")</f>
        <v>#N/A</v>
      </c>
      <c r="N440" s="41" t="str">
        <f>IF(G440&lt;&gt;"",IF(E440&gt;=$G$7,$G$5,0),"")</f>
        <v/>
      </c>
      <c r="O440" s="41" t="str">
        <f t="shared" si="61"/>
        <v/>
      </c>
      <c r="P440" s="41" t="str">
        <f>IF(G440&lt;&gt;"",R439*H440/12,"")</f>
        <v/>
      </c>
      <c r="Q440" s="41" t="str">
        <f>IF(G440&lt;&gt;"",R440-O440,"")</f>
        <v/>
      </c>
      <c r="R440" s="41" t="str">
        <f>IF(G440&lt;&gt;"",R439+N440+P440,"")</f>
        <v/>
      </c>
      <c r="T440" s="40" t="e">
        <f t="shared" si="62"/>
        <v>#N/A</v>
      </c>
      <c r="U440" s="53" t="str">
        <f>J440</f>
        <v/>
      </c>
      <c r="V440" s="53" t="e">
        <f>M440</f>
        <v>#N/A</v>
      </c>
      <c r="W440" s="53" t="str">
        <f>O440</f>
        <v/>
      </c>
      <c r="X440" s="53" t="str">
        <f>R440</f>
        <v/>
      </c>
    </row>
    <row r="441" spans="1:24" x14ac:dyDescent="0.35">
      <c r="A441" s="37">
        <f t="shared" si="55"/>
        <v>425</v>
      </c>
      <c r="B441" s="37" t="e">
        <f>IF(F441&lt;=$G$10,VLOOKUP('[1]KALKULATOR 2023 PPK'!A456,[1]Robocze!$B$23:$C$102,2),"")</f>
        <v>#N/A</v>
      </c>
      <c r="C441" s="37" t="e">
        <f t="shared" si="56"/>
        <v>#N/A</v>
      </c>
      <c r="D441" s="38" t="e">
        <f t="shared" si="57"/>
        <v>#N/A</v>
      </c>
      <c r="E441" s="39" t="e">
        <f t="shared" si="63"/>
        <v>#N/A</v>
      </c>
      <c r="F441" s="43" t="e">
        <f t="shared" si="58"/>
        <v>#N/A</v>
      </c>
      <c r="G441" s="40" t="str">
        <f t="shared" si="59"/>
        <v/>
      </c>
      <c r="H441" s="42" t="e">
        <f>IF(F441&lt;=$G$10,$G$3,"")</f>
        <v>#N/A</v>
      </c>
      <c r="I441" s="41" t="e">
        <f>IF(B441&lt;&gt;"",$G$4,"")</f>
        <v>#N/A</v>
      </c>
      <c r="J441" s="41" t="str">
        <f t="shared" si="60"/>
        <v/>
      </c>
      <c r="K441" s="41" t="e">
        <f>IF(B441&lt;&gt;"",J441*H441/12,"")</f>
        <v>#N/A</v>
      </c>
      <c r="L441" s="41" t="e">
        <f>IF(B441&lt;&gt;"",M441-J441,"")</f>
        <v>#N/A</v>
      </c>
      <c r="M441" s="41" t="e">
        <f>IF(B441&lt;&gt;"",M440+I441+K441,"")</f>
        <v>#N/A</v>
      </c>
      <c r="N441" s="41" t="str">
        <f>IF(G441&lt;&gt;"",IF(E441&gt;=$G$7,$G$5,0),"")</f>
        <v/>
      </c>
      <c r="O441" s="41" t="str">
        <f t="shared" si="61"/>
        <v/>
      </c>
      <c r="P441" s="41" t="str">
        <f>IF(G441&lt;&gt;"",R440*H441/12,"")</f>
        <v/>
      </c>
      <c r="Q441" s="41" t="str">
        <f>IF(G441&lt;&gt;"",R441-O441,"")</f>
        <v/>
      </c>
      <c r="R441" s="41" t="str">
        <f>IF(G441&lt;&gt;"",R440+N441+P441,"")</f>
        <v/>
      </c>
      <c r="T441" s="40" t="e">
        <f t="shared" si="62"/>
        <v>#N/A</v>
      </c>
      <c r="U441" s="53" t="str">
        <f>J441</f>
        <v/>
      </c>
      <c r="V441" s="53" t="e">
        <f>M441</f>
        <v>#N/A</v>
      </c>
      <c r="W441" s="53" t="str">
        <f>O441</f>
        <v/>
      </c>
      <c r="X441" s="53" t="str">
        <f>R441</f>
        <v/>
      </c>
    </row>
    <row r="442" spans="1:24" x14ac:dyDescent="0.35">
      <c r="A442" s="37">
        <f t="shared" si="55"/>
        <v>426</v>
      </c>
      <c r="B442" s="37" t="e">
        <f>IF(F442&lt;=$G$10,VLOOKUP('[1]KALKULATOR 2023 PPK'!A457,[1]Robocze!$B$23:$C$102,2),"")</f>
        <v>#N/A</v>
      </c>
      <c r="C442" s="37" t="e">
        <f t="shared" si="56"/>
        <v>#N/A</v>
      </c>
      <c r="D442" s="38" t="e">
        <f t="shared" si="57"/>
        <v>#N/A</v>
      </c>
      <c r="E442" s="39" t="e">
        <f t="shared" si="63"/>
        <v>#N/A</v>
      </c>
      <c r="F442" s="43" t="e">
        <f t="shared" si="58"/>
        <v>#N/A</v>
      </c>
      <c r="G442" s="40" t="str">
        <f t="shared" si="59"/>
        <v/>
      </c>
      <c r="H442" s="42" t="e">
        <f>IF(F442&lt;=$G$10,$G$3,"")</f>
        <v>#N/A</v>
      </c>
      <c r="I442" s="41" t="e">
        <f>IF(B442&lt;&gt;"",$G$4,"")</f>
        <v>#N/A</v>
      </c>
      <c r="J442" s="41" t="str">
        <f t="shared" si="60"/>
        <v/>
      </c>
      <c r="K442" s="41" t="e">
        <f>IF(B442&lt;&gt;"",J442*H442/12,"")</f>
        <v>#N/A</v>
      </c>
      <c r="L442" s="41" t="e">
        <f>IF(B442&lt;&gt;"",M442-J442,"")</f>
        <v>#N/A</v>
      </c>
      <c r="M442" s="41" t="e">
        <f>IF(B442&lt;&gt;"",M441+I442+K442,"")</f>
        <v>#N/A</v>
      </c>
      <c r="N442" s="41" t="str">
        <f>IF(G442&lt;&gt;"",IF(E442&gt;=$G$7,$G$5,0),"")</f>
        <v/>
      </c>
      <c r="O442" s="41" t="str">
        <f t="shared" si="61"/>
        <v/>
      </c>
      <c r="P442" s="41" t="str">
        <f>IF(G442&lt;&gt;"",R441*H442/12,"")</f>
        <v/>
      </c>
      <c r="Q442" s="41" t="str">
        <f>IF(G442&lt;&gt;"",R442-O442,"")</f>
        <v/>
      </c>
      <c r="R442" s="41" t="str">
        <f>IF(G442&lt;&gt;"",R441+N442+P442,"")</f>
        <v/>
      </c>
      <c r="T442" s="40" t="e">
        <f t="shared" si="62"/>
        <v>#N/A</v>
      </c>
      <c r="U442" s="53" t="str">
        <f>J442</f>
        <v/>
      </c>
      <c r="V442" s="53" t="e">
        <f>M442</f>
        <v>#N/A</v>
      </c>
      <c r="W442" s="53" t="str">
        <f>O442</f>
        <v/>
      </c>
      <c r="X442" s="53" t="str">
        <f>R442</f>
        <v/>
      </c>
    </row>
    <row r="443" spans="1:24" x14ac:dyDescent="0.35">
      <c r="A443" s="37">
        <f t="shared" si="55"/>
        <v>427</v>
      </c>
      <c r="B443" s="37" t="e">
        <f>IF(F443&lt;=$G$10,VLOOKUP('[1]KALKULATOR 2023 PPK'!A458,[1]Robocze!$B$23:$C$102,2),"")</f>
        <v>#N/A</v>
      </c>
      <c r="C443" s="37" t="e">
        <f t="shared" si="56"/>
        <v>#N/A</v>
      </c>
      <c r="D443" s="38" t="e">
        <f t="shared" si="57"/>
        <v>#N/A</v>
      </c>
      <c r="E443" s="39" t="e">
        <f t="shared" si="63"/>
        <v>#N/A</v>
      </c>
      <c r="F443" s="43" t="e">
        <f t="shared" si="58"/>
        <v>#N/A</v>
      </c>
      <c r="G443" s="40" t="str">
        <f t="shared" si="59"/>
        <v/>
      </c>
      <c r="H443" s="42" t="e">
        <f>IF(F443&lt;=$G$10,$G$3,"")</f>
        <v>#N/A</v>
      </c>
      <c r="I443" s="41" t="e">
        <f>IF(B443&lt;&gt;"",$G$4,"")</f>
        <v>#N/A</v>
      </c>
      <c r="J443" s="41" t="str">
        <f t="shared" si="60"/>
        <v/>
      </c>
      <c r="K443" s="41" t="e">
        <f>IF(B443&lt;&gt;"",J443*H443/12,"")</f>
        <v>#N/A</v>
      </c>
      <c r="L443" s="41" t="e">
        <f>IF(B443&lt;&gt;"",M443-J443,"")</f>
        <v>#N/A</v>
      </c>
      <c r="M443" s="41" t="e">
        <f>IF(B443&lt;&gt;"",M442+I443+K443,"")</f>
        <v>#N/A</v>
      </c>
      <c r="N443" s="41" t="str">
        <f>IF(G443&lt;&gt;"",IF(E443&gt;=$G$7,$G$5,0),"")</f>
        <v/>
      </c>
      <c r="O443" s="41" t="str">
        <f t="shared" si="61"/>
        <v/>
      </c>
      <c r="P443" s="41" t="str">
        <f>IF(G443&lt;&gt;"",R442*H443/12,"")</f>
        <v/>
      </c>
      <c r="Q443" s="41" t="str">
        <f>IF(G443&lt;&gt;"",R443-O443,"")</f>
        <v/>
      </c>
      <c r="R443" s="41" t="str">
        <f>IF(G443&lt;&gt;"",R442+N443+P443,"")</f>
        <v/>
      </c>
      <c r="T443" s="40" t="e">
        <f t="shared" si="62"/>
        <v>#N/A</v>
      </c>
      <c r="U443" s="53" t="str">
        <f>J443</f>
        <v/>
      </c>
      <c r="V443" s="53" t="e">
        <f>M443</f>
        <v>#N/A</v>
      </c>
      <c r="W443" s="53" t="str">
        <f>O443</f>
        <v/>
      </c>
      <c r="X443" s="53" t="str">
        <f>R443</f>
        <v/>
      </c>
    </row>
    <row r="444" spans="1:24" x14ac:dyDescent="0.35">
      <c r="A444" s="37">
        <f t="shared" si="55"/>
        <v>428</v>
      </c>
      <c r="B444" s="37" t="e">
        <f>IF(F444&lt;=$G$10,VLOOKUP('[1]KALKULATOR 2023 PPK'!A459,[1]Robocze!$B$23:$C$102,2),"")</f>
        <v>#N/A</v>
      </c>
      <c r="C444" s="37" t="e">
        <f t="shared" si="56"/>
        <v>#N/A</v>
      </c>
      <c r="D444" s="38" t="e">
        <f t="shared" si="57"/>
        <v>#N/A</v>
      </c>
      <c r="E444" s="39" t="e">
        <f t="shared" si="63"/>
        <v>#N/A</v>
      </c>
      <c r="F444" s="43" t="e">
        <f t="shared" si="58"/>
        <v>#N/A</v>
      </c>
      <c r="G444" s="40" t="str">
        <f t="shared" si="59"/>
        <v/>
      </c>
      <c r="H444" s="42" t="e">
        <f>IF(F444&lt;=$G$10,$G$3,"")</f>
        <v>#N/A</v>
      </c>
      <c r="I444" s="41" t="e">
        <f>IF(B444&lt;&gt;"",$G$4,"")</f>
        <v>#N/A</v>
      </c>
      <c r="J444" s="41" t="str">
        <f t="shared" si="60"/>
        <v/>
      </c>
      <c r="K444" s="41" t="e">
        <f>IF(B444&lt;&gt;"",J444*H444/12,"")</f>
        <v>#N/A</v>
      </c>
      <c r="L444" s="41" t="e">
        <f>IF(B444&lt;&gt;"",M444-J444,"")</f>
        <v>#N/A</v>
      </c>
      <c r="M444" s="41" t="e">
        <f>IF(B444&lt;&gt;"",M443+I444+K444,"")</f>
        <v>#N/A</v>
      </c>
      <c r="N444" s="41" t="str">
        <f>IF(G444&lt;&gt;"",IF(E444&gt;=$G$7,$G$5,0),"")</f>
        <v/>
      </c>
      <c r="O444" s="41" t="str">
        <f t="shared" si="61"/>
        <v/>
      </c>
      <c r="P444" s="41" t="str">
        <f>IF(G444&lt;&gt;"",R443*H444/12,"")</f>
        <v/>
      </c>
      <c r="Q444" s="41" t="str">
        <f>IF(G444&lt;&gt;"",R444-O444,"")</f>
        <v/>
      </c>
      <c r="R444" s="41" t="str">
        <f>IF(G444&lt;&gt;"",R443+N444+P444,"")</f>
        <v/>
      </c>
      <c r="T444" s="40" t="e">
        <f t="shared" si="62"/>
        <v>#N/A</v>
      </c>
      <c r="U444" s="53" t="str">
        <f>J444</f>
        <v/>
      </c>
      <c r="V444" s="53" t="e">
        <f>M444</f>
        <v>#N/A</v>
      </c>
      <c r="W444" s="53" t="str">
        <f>O444</f>
        <v/>
      </c>
      <c r="X444" s="53" t="str">
        <f>R444</f>
        <v/>
      </c>
    </row>
    <row r="445" spans="1:24" x14ac:dyDescent="0.35">
      <c r="A445" s="37">
        <f t="shared" si="55"/>
        <v>429</v>
      </c>
      <c r="B445" s="37" t="e">
        <f>IF(F445&lt;=$G$10,VLOOKUP('[1]KALKULATOR 2023 PPK'!A460,[1]Robocze!$B$23:$C$102,2),"")</f>
        <v>#N/A</v>
      </c>
      <c r="C445" s="37" t="e">
        <f t="shared" si="56"/>
        <v>#N/A</v>
      </c>
      <c r="D445" s="38" t="e">
        <f t="shared" si="57"/>
        <v>#N/A</v>
      </c>
      <c r="E445" s="39" t="e">
        <f t="shared" si="63"/>
        <v>#N/A</v>
      </c>
      <c r="F445" s="43" t="e">
        <f t="shared" si="58"/>
        <v>#N/A</v>
      </c>
      <c r="G445" s="40" t="str">
        <f t="shared" si="59"/>
        <v/>
      </c>
      <c r="H445" s="42" t="e">
        <f>IF(F445&lt;=$G$10,$G$3,"")</f>
        <v>#N/A</v>
      </c>
      <c r="I445" s="41" t="e">
        <f>IF(B445&lt;&gt;"",$G$4,"")</f>
        <v>#N/A</v>
      </c>
      <c r="J445" s="41" t="str">
        <f t="shared" si="60"/>
        <v/>
      </c>
      <c r="K445" s="41" t="e">
        <f>IF(B445&lt;&gt;"",J445*H445/12,"")</f>
        <v>#N/A</v>
      </c>
      <c r="L445" s="41" t="e">
        <f>IF(B445&lt;&gt;"",M445-J445,"")</f>
        <v>#N/A</v>
      </c>
      <c r="M445" s="41" t="e">
        <f>IF(B445&lt;&gt;"",M444+I445+K445,"")</f>
        <v>#N/A</v>
      </c>
      <c r="N445" s="41" t="str">
        <f>IF(G445&lt;&gt;"",IF(E445&gt;=$G$7,$G$5,0),"")</f>
        <v/>
      </c>
      <c r="O445" s="41" t="str">
        <f t="shared" si="61"/>
        <v/>
      </c>
      <c r="P445" s="41" t="str">
        <f>IF(G445&lt;&gt;"",R444*H445/12,"")</f>
        <v/>
      </c>
      <c r="Q445" s="41" t="str">
        <f>IF(G445&lt;&gt;"",R445-O445,"")</f>
        <v/>
      </c>
      <c r="R445" s="41" t="str">
        <f>IF(G445&lt;&gt;"",R444+N445+P445,"")</f>
        <v/>
      </c>
      <c r="T445" s="40" t="e">
        <f t="shared" si="62"/>
        <v>#N/A</v>
      </c>
      <c r="U445" s="53" t="str">
        <f>J445</f>
        <v/>
      </c>
      <c r="V445" s="53" t="e">
        <f>M445</f>
        <v>#N/A</v>
      </c>
      <c r="W445" s="53" t="str">
        <f>O445</f>
        <v/>
      </c>
      <c r="X445" s="53" t="str">
        <f>R445</f>
        <v/>
      </c>
    </row>
    <row r="446" spans="1:24" x14ac:dyDescent="0.35">
      <c r="A446" s="37">
        <f t="shared" si="55"/>
        <v>430</v>
      </c>
      <c r="B446" s="37" t="e">
        <f>IF(F446&lt;=$G$10,VLOOKUP('[1]KALKULATOR 2023 PPK'!A461,[1]Robocze!$B$23:$C$102,2),"")</f>
        <v>#N/A</v>
      </c>
      <c r="C446" s="37" t="e">
        <f t="shared" si="56"/>
        <v>#N/A</v>
      </c>
      <c r="D446" s="38" t="e">
        <f t="shared" si="57"/>
        <v>#N/A</v>
      </c>
      <c r="E446" s="39" t="e">
        <f t="shared" si="63"/>
        <v>#N/A</v>
      </c>
      <c r="F446" s="43" t="e">
        <f t="shared" si="58"/>
        <v>#N/A</v>
      </c>
      <c r="G446" s="40" t="str">
        <f t="shared" si="59"/>
        <v/>
      </c>
      <c r="H446" s="42" t="e">
        <f>IF(F446&lt;=$G$10,$G$3,"")</f>
        <v>#N/A</v>
      </c>
      <c r="I446" s="41" t="e">
        <f>IF(B446&lt;&gt;"",$G$4,"")</f>
        <v>#N/A</v>
      </c>
      <c r="J446" s="41" t="str">
        <f t="shared" si="60"/>
        <v/>
      </c>
      <c r="K446" s="41" t="e">
        <f>IF(B446&lt;&gt;"",J446*H446/12,"")</f>
        <v>#N/A</v>
      </c>
      <c r="L446" s="41" t="e">
        <f>IF(B446&lt;&gt;"",M446-J446,"")</f>
        <v>#N/A</v>
      </c>
      <c r="M446" s="41" t="e">
        <f>IF(B446&lt;&gt;"",M445+I446+K446,"")</f>
        <v>#N/A</v>
      </c>
      <c r="N446" s="41" t="str">
        <f>IF(G446&lt;&gt;"",IF(E446&gt;=$G$7,$G$5,0),"")</f>
        <v/>
      </c>
      <c r="O446" s="41" t="str">
        <f t="shared" si="61"/>
        <v/>
      </c>
      <c r="P446" s="41" t="str">
        <f>IF(G446&lt;&gt;"",R445*H446/12,"")</f>
        <v/>
      </c>
      <c r="Q446" s="41" t="str">
        <f>IF(G446&lt;&gt;"",R446-O446,"")</f>
        <v/>
      </c>
      <c r="R446" s="41" t="str">
        <f>IF(G446&lt;&gt;"",R445+N446+P446,"")</f>
        <v/>
      </c>
      <c r="T446" s="40" t="e">
        <f t="shared" si="62"/>
        <v>#N/A</v>
      </c>
      <c r="U446" s="53" t="str">
        <f>J446</f>
        <v/>
      </c>
      <c r="V446" s="53" t="e">
        <f>M446</f>
        <v>#N/A</v>
      </c>
      <c r="W446" s="53" t="str">
        <f>O446</f>
        <v/>
      </c>
      <c r="X446" s="53" t="str">
        <f>R446</f>
        <v/>
      </c>
    </row>
    <row r="447" spans="1:24" x14ac:dyDescent="0.35">
      <c r="A447" s="37">
        <f t="shared" si="55"/>
        <v>431</v>
      </c>
      <c r="B447" s="37" t="e">
        <f>IF(F447&lt;=$G$10,VLOOKUP('[1]KALKULATOR 2023 PPK'!A462,[1]Robocze!$B$23:$C$102,2),"")</f>
        <v>#N/A</v>
      </c>
      <c r="C447" s="37" t="e">
        <f t="shared" si="56"/>
        <v>#N/A</v>
      </c>
      <c r="D447" s="38" t="e">
        <f t="shared" si="57"/>
        <v>#N/A</v>
      </c>
      <c r="E447" s="39" t="e">
        <f t="shared" si="63"/>
        <v>#N/A</v>
      </c>
      <c r="F447" s="43" t="e">
        <f t="shared" si="58"/>
        <v>#N/A</v>
      </c>
      <c r="G447" s="40" t="str">
        <f t="shared" si="59"/>
        <v/>
      </c>
      <c r="H447" s="42" t="e">
        <f>IF(F447&lt;=$G$10,$G$3,"")</f>
        <v>#N/A</v>
      </c>
      <c r="I447" s="41" t="e">
        <f>IF(B447&lt;&gt;"",$G$4,"")</f>
        <v>#N/A</v>
      </c>
      <c r="J447" s="41" t="str">
        <f t="shared" si="60"/>
        <v/>
      </c>
      <c r="K447" s="41" t="e">
        <f>IF(B447&lt;&gt;"",J447*H447/12,"")</f>
        <v>#N/A</v>
      </c>
      <c r="L447" s="41" t="e">
        <f>IF(B447&lt;&gt;"",M447-J447,"")</f>
        <v>#N/A</v>
      </c>
      <c r="M447" s="41" t="e">
        <f>IF(B447&lt;&gt;"",M446+I447+K447,"")</f>
        <v>#N/A</v>
      </c>
      <c r="N447" s="41" t="str">
        <f>IF(G447&lt;&gt;"",IF(E447&gt;=$G$7,$G$5,0),"")</f>
        <v/>
      </c>
      <c r="O447" s="41" t="str">
        <f t="shared" si="61"/>
        <v/>
      </c>
      <c r="P447" s="41" t="str">
        <f>IF(G447&lt;&gt;"",R446*H447/12,"")</f>
        <v/>
      </c>
      <c r="Q447" s="41" t="str">
        <f>IF(G447&lt;&gt;"",R447-O447,"")</f>
        <v/>
      </c>
      <c r="R447" s="41" t="str">
        <f>IF(G447&lt;&gt;"",R446+N447+P447,"")</f>
        <v/>
      </c>
      <c r="T447" s="40" t="e">
        <f t="shared" si="62"/>
        <v>#N/A</v>
      </c>
      <c r="U447" s="53" t="str">
        <f>J447</f>
        <v/>
      </c>
      <c r="V447" s="53" t="e">
        <f>M447</f>
        <v>#N/A</v>
      </c>
      <c r="W447" s="53" t="str">
        <f>O447</f>
        <v/>
      </c>
      <c r="X447" s="53" t="str">
        <f>R447</f>
        <v/>
      </c>
    </row>
    <row r="448" spans="1:24" x14ac:dyDescent="0.35">
      <c r="A448" s="37">
        <f t="shared" si="55"/>
        <v>432</v>
      </c>
      <c r="B448" s="44" t="e">
        <f>IF(F448&lt;=$G$10,VLOOKUP('[1]KALKULATOR 2023 PPK'!A463,[1]Robocze!$B$23:$C$102,2),"")</f>
        <v>#N/A</v>
      </c>
      <c r="C448" s="44" t="e">
        <f t="shared" si="56"/>
        <v>#N/A</v>
      </c>
      <c r="D448" s="38" t="e">
        <f t="shared" si="57"/>
        <v>#N/A</v>
      </c>
      <c r="E448" s="45" t="e">
        <f t="shared" si="63"/>
        <v>#N/A</v>
      </c>
      <c r="F448" s="46" t="e">
        <f t="shared" si="58"/>
        <v>#N/A</v>
      </c>
      <c r="G448" s="47" t="str">
        <f t="shared" si="59"/>
        <v/>
      </c>
      <c r="H448" s="42" t="e">
        <f>IF(F448&lt;=$G$10,$G$3,"")</f>
        <v>#N/A</v>
      </c>
      <c r="I448" s="41" t="e">
        <f>IF(B448&lt;&gt;"",$G$4,"")</f>
        <v>#N/A</v>
      </c>
      <c r="J448" s="48" t="str">
        <f t="shared" si="60"/>
        <v/>
      </c>
      <c r="K448" s="41" t="e">
        <f>IF(B448&lt;&gt;"",J448*H448/12,"")</f>
        <v>#N/A</v>
      </c>
      <c r="L448" s="48" t="e">
        <f>IF(B448&lt;&gt;"",M448-J448,"")</f>
        <v>#N/A</v>
      </c>
      <c r="M448" s="41" t="e">
        <f>IF(B448&lt;&gt;"",M447+I448+K448,"")</f>
        <v>#N/A</v>
      </c>
      <c r="N448" s="41" t="str">
        <f>IF(G448&lt;&gt;"",IF(E448&gt;=$G$7,$G$5,0),"")</f>
        <v/>
      </c>
      <c r="O448" s="48" t="str">
        <f t="shared" si="61"/>
        <v/>
      </c>
      <c r="P448" s="41" t="str">
        <f>IF(G448&lt;&gt;"",R447*H448/12,"")</f>
        <v/>
      </c>
      <c r="Q448" s="48" t="str">
        <f>IF(G448&lt;&gt;"",R448-O448,"")</f>
        <v/>
      </c>
      <c r="R448" s="41" t="str">
        <f>IF(G448&lt;&gt;"",R447+N448+P448,"")</f>
        <v/>
      </c>
      <c r="T448" s="40" t="e">
        <f t="shared" si="62"/>
        <v>#N/A</v>
      </c>
      <c r="U448" s="53" t="str">
        <f>J448</f>
        <v/>
      </c>
      <c r="V448" s="53" t="e">
        <f>M448</f>
        <v>#N/A</v>
      </c>
      <c r="W448" s="53" t="str">
        <f>O448</f>
        <v/>
      </c>
      <c r="X448" s="53" t="str">
        <f>R448</f>
        <v/>
      </c>
    </row>
    <row r="449" spans="1:24" s="56" customFormat="1" x14ac:dyDescent="0.35">
      <c r="A449" s="37">
        <f t="shared" si="55"/>
        <v>433</v>
      </c>
      <c r="B449" s="37" t="e">
        <f>IF(F449&lt;=$G$10,VLOOKUP('[1]KALKULATOR 2023 PPK'!A464,[1]Robocze!$B$23:$C$102,2),"")</f>
        <v>#N/A</v>
      </c>
      <c r="C449" s="37" t="e">
        <f t="shared" si="56"/>
        <v>#N/A</v>
      </c>
      <c r="D449" s="38" t="e">
        <f t="shared" si="57"/>
        <v>#N/A</v>
      </c>
      <c r="E449" s="39" t="e">
        <f t="shared" si="63"/>
        <v>#N/A</v>
      </c>
      <c r="F449" s="40" t="e">
        <f t="shared" si="58"/>
        <v>#N/A</v>
      </c>
      <c r="G449" s="40" t="str">
        <f t="shared" si="59"/>
        <v/>
      </c>
      <c r="H449" s="42" t="e">
        <f>IF(F449&lt;=$G$10,$G$3,"")</f>
        <v>#N/A</v>
      </c>
      <c r="I449" s="41" t="e">
        <f>IF(B449&lt;&gt;"",$G$4,"")</f>
        <v>#N/A</v>
      </c>
      <c r="J449" s="41" t="str">
        <f t="shared" si="60"/>
        <v/>
      </c>
      <c r="K449" s="41" t="e">
        <f>IF(B449&lt;&gt;"",J449*H449/12,"")</f>
        <v>#N/A</v>
      </c>
      <c r="L449" s="41" t="e">
        <f>IF(B449&lt;&gt;"",M449-J449,"")</f>
        <v>#N/A</v>
      </c>
      <c r="M449" s="41" t="e">
        <f>IF(B449&lt;&gt;"",M448+I449+K449,"")</f>
        <v>#N/A</v>
      </c>
      <c r="N449" s="41" t="str">
        <f>IF(G449&lt;&gt;"",IF(E449&gt;=$G$7,$G$5,0),"")</f>
        <v/>
      </c>
      <c r="O449" s="41" t="str">
        <f t="shared" si="61"/>
        <v/>
      </c>
      <c r="P449" s="41" t="str">
        <f>IF(G449&lt;&gt;"",R448*H449/12,"")</f>
        <v/>
      </c>
      <c r="Q449" s="41" t="str">
        <f>IF(G449&lt;&gt;"",R449-O449,"")</f>
        <v/>
      </c>
      <c r="R449" s="41" t="str">
        <f>IF(G449&lt;&gt;"",R448+N449+P449,"")</f>
        <v/>
      </c>
      <c r="T449" s="40" t="e">
        <f t="shared" si="62"/>
        <v>#N/A</v>
      </c>
      <c r="U449" s="53" t="str">
        <f>J449</f>
        <v/>
      </c>
      <c r="V449" s="53" t="e">
        <f>M449</f>
        <v>#N/A</v>
      </c>
      <c r="W449" s="53" t="str">
        <f>O449</f>
        <v/>
      </c>
      <c r="X449" s="53" t="str">
        <f>R449</f>
        <v/>
      </c>
    </row>
    <row r="450" spans="1:24" s="56" customFormat="1" x14ac:dyDescent="0.35">
      <c r="A450" s="37">
        <f t="shared" si="55"/>
        <v>434</v>
      </c>
      <c r="B450" s="37" t="e">
        <f>IF(F450&lt;=$G$10,VLOOKUP('[1]KALKULATOR 2023 PPK'!A465,[1]Robocze!$B$23:$C$102,2),"")</f>
        <v>#N/A</v>
      </c>
      <c r="C450" s="37" t="e">
        <f t="shared" si="56"/>
        <v>#N/A</v>
      </c>
      <c r="D450" s="38" t="e">
        <f t="shared" si="57"/>
        <v>#N/A</v>
      </c>
      <c r="E450" s="39" t="e">
        <f t="shared" si="63"/>
        <v>#N/A</v>
      </c>
      <c r="F450" s="43" t="e">
        <f t="shared" si="58"/>
        <v>#N/A</v>
      </c>
      <c r="G450" s="40" t="str">
        <f t="shared" si="59"/>
        <v/>
      </c>
      <c r="H450" s="42" t="e">
        <f>IF(F450&lt;=$G$10,$G$3,"")</f>
        <v>#N/A</v>
      </c>
      <c r="I450" s="41" t="e">
        <f>IF(B450&lt;&gt;"",$G$4,"")</f>
        <v>#N/A</v>
      </c>
      <c r="J450" s="41" t="str">
        <f t="shared" si="60"/>
        <v/>
      </c>
      <c r="K450" s="41" t="e">
        <f>IF(B450&lt;&gt;"",J450*H450/12,"")</f>
        <v>#N/A</v>
      </c>
      <c r="L450" s="41" t="e">
        <f>IF(B450&lt;&gt;"",M450-J450,"")</f>
        <v>#N/A</v>
      </c>
      <c r="M450" s="41" t="e">
        <f>IF(B450&lt;&gt;"",M449+I450+K450,"")</f>
        <v>#N/A</v>
      </c>
      <c r="N450" s="41" t="str">
        <f>IF(G450&lt;&gt;"",IF(E450&gt;=$G$7,$G$5,0),"")</f>
        <v/>
      </c>
      <c r="O450" s="41" t="str">
        <f t="shared" si="61"/>
        <v/>
      </c>
      <c r="P450" s="41" t="str">
        <f>IF(G450&lt;&gt;"",R449*H450/12,"")</f>
        <v/>
      </c>
      <c r="Q450" s="41" t="str">
        <f>IF(G450&lt;&gt;"",R450-O450,"")</f>
        <v/>
      </c>
      <c r="R450" s="41" t="str">
        <f>IF(G450&lt;&gt;"",R449+N450+P450,"")</f>
        <v/>
      </c>
      <c r="T450" s="40" t="e">
        <f t="shared" si="62"/>
        <v>#N/A</v>
      </c>
      <c r="U450" s="53" t="str">
        <f>J450</f>
        <v/>
      </c>
      <c r="V450" s="53" t="e">
        <f>M450</f>
        <v>#N/A</v>
      </c>
      <c r="W450" s="53" t="str">
        <f>O450</f>
        <v/>
      </c>
      <c r="X450" s="53" t="str">
        <f>R450</f>
        <v/>
      </c>
    </row>
    <row r="451" spans="1:24" x14ac:dyDescent="0.35">
      <c r="A451" s="37">
        <f t="shared" si="55"/>
        <v>435</v>
      </c>
      <c r="B451" s="37" t="e">
        <f>IF(F451&lt;=$G$10,VLOOKUP('[1]KALKULATOR 2023 PPK'!A466,[1]Robocze!$B$23:$C$102,2),"")</f>
        <v>#N/A</v>
      </c>
      <c r="C451" s="37" t="e">
        <f t="shared" si="56"/>
        <v>#N/A</v>
      </c>
      <c r="D451" s="38" t="e">
        <f t="shared" si="57"/>
        <v>#N/A</v>
      </c>
      <c r="E451" s="39" t="e">
        <f t="shared" si="63"/>
        <v>#N/A</v>
      </c>
      <c r="F451" s="43" t="e">
        <f t="shared" si="58"/>
        <v>#N/A</v>
      </c>
      <c r="G451" s="40" t="str">
        <f t="shared" si="59"/>
        <v/>
      </c>
      <c r="H451" s="42" t="e">
        <f>IF(F451&lt;=$G$10,$G$3,"")</f>
        <v>#N/A</v>
      </c>
      <c r="I451" s="41" t="e">
        <f>IF(B451&lt;&gt;"",$G$4,"")</f>
        <v>#N/A</v>
      </c>
      <c r="J451" s="41" t="str">
        <f t="shared" si="60"/>
        <v/>
      </c>
      <c r="K451" s="41" t="e">
        <f>IF(B451&lt;&gt;"",J451*H451/12,"")</f>
        <v>#N/A</v>
      </c>
      <c r="L451" s="41" t="e">
        <f>IF(B451&lt;&gt;"",M451-J451,"")</f>
        <v>#N/A</v>
      </c>
      <c r="M451" s="41" t="e">
        <f>IF(B451&lt;&gt;"",M450+I451+K451,"")</f>
        <v>#N/A</v>
      </c>
      <c r="N451" s="41" t="str">
        <f>IF(G451&lt;&gt;"",IF(E451&gt;=$G$7,$G$5,0),"")</f>
        <v/>
      </c>
      <c r="O451" s="41" t="str">
        <f t="shared" si="61"/>
        <v/>
      </c>
      <c r="P451" s="41" t="str">
        <f>IF(G451&lt;&gt;"",R450*H451/12,"")</f>
        <v/>
      </c>
      <c r="Q451" s="41" t="str">
        <f>IF(G451&lt;&gt;"",R451-O451,"")</f>
        <v/>
      </c>
      <c r="R451" s="41" t="str">
        <f>IF(G451&lt;&gt;"",R450+N451+P451,"")</f>
        <v/>
      </c>
      <c r="T451" s="40" t="e">
        <f t="shared" si="62"/>
        <v>#N/A</v>
      </c>
      <c r="U451" s="53" t="str">
        <f>J451</f>
        <v/>
      </c>
      <c r="V451" s="53" t="e">
        <f>M451</f>
        <v>#N/A</v>
      </c>
      <c r="W451" s="53" t="str">
        <f>O451</f>
        <v/>
      </c>
      <c r="X451" s="53" t="str">
        <f>R451</f>
        <v/>
      </c>
    </row>
    <row r="452" spans="1:24" x14ac:dyDescent="0.35">
      <c r="A452" s="37">
        <f t="shared" si="55"/>
        <v>436</v>
      </c>
      <c r="B452" s="37" t="e">
        <f>IF(F452&lt;=$G$10,VLOOKUP('[1]KALKULATOR 2023 PPK'!A467,[1]Robocze!$B$23:$C$102,2),"")</f>
        <v>#N/A</v>
      </c>
      <c r="C452" s="37" t="e">
        <f t="shared" si="56"/>
        <v>#N/A</v>
      </c>
      <c r="D452" s="38" t="e">
        <f t="shared" si="57"/>
        <v>#N/A</v>
      </c>
      <c r="E452" s="39" t="e">
        <f t="shared" si="63"/>
        <v>#N/A</v>
      </c>
      <c r="F452" s="43" t="e">
        <f t="shared" si="58"/>
        <v>#N/A</v>
      </c>
      <c r="G452" s="40" t="str">
        <f t="shared" si="59"/>
        <v/>
      </c>
      <c r="H452" s="42" t="e">
        <f>IF(F452&lt;=$G$10,$G$3,"")</f>
        <v>#N/A</v>
      </c>
      <c r="I452" s="41" t="e">
        <f>IF(B452&lt;&gt;"",$G$4,"")</f>
        <v>#N/A</v>
      </c>
      <c r="J452" s="41" t="str">
        <f t="shared" si="60"/>
        <v/>
      </c>
      <c r="K452" s="41" t="e">
        <f>IF(B452&lt;&gt;"",J452*H452/12,"")</f>
        <v>#N/A</v>
      </c>
      <c r="L452" s="41" t="e">
        <f>IF(B452&lt;&gt;"",M452-J452,"")</f>
        <v>#N/A</v>
      </c>
      <c r="M452" s="41" t="e">
        <f>IF(B452&lt;&gt;"",M451+I452+K452,"")</f>
        <v>#N/A</v>
      </c>
      <c r="N452" s="41" t="str">
        <f>IF(G452&lt;&gt;"",IF(E452&gt;=$G$7,$G$5,0),"")</f>
        <v/>
      </c>
      <c r="O452" s="41" t="str">
        <f t="shared" si="61"/>
        <v/>
      </c>
      <c r="P452" s="41" t="str">
        <f>IF(G452&lt;&gt;"",R451*H452/12,"")</f>
        <v/>
      </c>
      <c r="Q452" s="41" t="str">
        <f>IF(G452&lt;&gt;"",R452-O452,"")</f>
        <v/>
      </c>
      <c r="R452" s="41" t="str">
        <f>IF(G452&lt;&gt;"",R451+N452+P452,"")</f>
        <v/>
      </c>
      <c r="T452" s="40" t="e">
        <f t="shared" si="62"/>
        <v>#N/A</v>
      </c>
      <c r="U452" s="53" t="str">
        <f>J452</f>
        <v/>
      </c>
      <c r="V452" s="53" t="e">
        <f>M452</f>
        <v>#N/A</v>
      </c>
      <c r="W452" s="53" t="str">
        <f>O452</f>
        <v/>
      </c>
      <c r="X452" s="53" t="str">
        <f>R452</f>
        <v/>
      </c>
    </row>
    <row r="453" spans="1:24" x14ac:dyDescent="0.35">
      <c r="A453" s="37">
        <f t="shared" si="55"/>
        <v>437</v>
      </c>
      <c r="B453" s="37" t="e">
        <f>IF(F453&lt;=$G$10,VLOOKUP('[1]KALKULATOR 2023 PPK'!A468,[1]Robocze!$B$23:$C$102,2),"")</f>
        <v>#N/A</v>
      </c>
      <c r="C453" s="37" t="e">
        <f t="shared" si="56"/>
        <v>#N/A</v>
      </c>
      <c r="D453" s="38" t="e">
        <f t="shared" si="57"/>
        <v>#N/A</v>
      </c>
      <c r="E453" s="39" t="e">
        <f t="shared" si="63"/>
        <v>#N/A</v>
      </c>
      <c r="F453" s="43" t="e">
        <f t="shared" si="58"/>
        <v>#N/A</v>
      </c>
      <c r="G453" s="40" t="str">
        <f t="shared" si="59"/>
        <v/>
      </c>
      <c r="H453" s="42" t="e">
        <f>IF(F453&lt;=$G$10,$G$3,"")</f>
        <v>#N/A</v>
      </c>
      <c r="I453" s="41" t="e">
        <f>IF(B453&lt;&gt;"",$G$4,"")</f>
        <v>#N/A</v>
      </c>
      <c r="J453" s="41" t="str">
        <f t="shared" si="60"/>
        <v/>
      </c>
      <c r="K453" s="41" t="e">
        <f>IF(B453&lt;&gt;"",J453*H453/12,"")</f>
        <v>#N/A</v>
      </c>
      <c r="L453" s="41" t="e">
        <f>IF(B453&lt;&gt;"",M453-J453,"")</f>
        <v>#N/A</v>
      </c>
      <c r="M453" s="41" t="e">
        <f>IF(B453&lt;&gt;"",M452+I453+K453,"")</f>
        <v>#N/A</v>
      </c>
      <c r="N453" s="41" t="str">
        <f>IF(G453&lt;&gt;"",IF(E453&gt;=$G$7,$G$5,0),"")</f>
        <v/>
      </c>
      <c r="O453" s="41" t="str">
        <f t="shared" si="61"/>
        <v/>
      </c>
      <c r="P453" s="41" t="str">
        <f>IF(G453&lt;&gt;"",R452*H453/12,"")</f>
        <v/>
      </c>
      <c r="Q453" s="41" t="str">
        <f>IF(G453&lt;&gt;"",R453-O453,"")</f>
        <v/>
      </c>
      <c r="R453" s="41" t="str">
        <f>IF(G453&lt;&gt;"",R452+N453+P453,"")</f>
        <v/>
      </c>
      <c r="T453" s="40" t="e">
        <f t="shared" si="62"/>
        <v>#N/A</v>
      </c>
      <c r="U453" s="53" t="str">
        <f>J453</f>
        <v/>
      </c>
      <c r="V453" s="53" t="e">
        <f>M453</f>
        <v>#N/A</v>
      </c>
      <c r="W453" s="53" t="str">
        <f>O453</f>
        <v/>
      </c>
      <c r="X453" s="53" t="str">
        <f>R453</f>
        <v/>
      </c>
    </row>
    <row r="454" spans="1:24" x14ac:dyDescent="0.35">
      <c r="A454" s="37">
        <f t="shared" si="55"/>
        <v>438</v>
      </c>
      <c r="B454" s="37" t="e">
        <f>IF(F454&lt;=$G$10,VLOOKUP('[1]KALKULATOR 2023 PPK'!A469,[1]Robocze!$B$23:$C$102,2),"")</f>
        <v>#N/A</v>
      </c>
      <c r="C454" s="37" t="e">
        <f t="shared" si="56"/>
        <v>#N/A</v>
      </c>
      <c r="D454" s="38" t="e">
        <f t="shared" si="57"/>
        <v>#N/A</v>
      </c>
      <c r="E454" s="39" t="e">
        <f t="shared" si="63"/>
        <v>#N/A</v>
      </c>
      <c r="F454" s="43" t="e">
        <f t="shared" si="58"/>
        <v>#N/A</v>
      </c>
      <c r="G454" s="40" t="str">
        <f t="shared" si="59"/>
        <v/>
      </c>
      <c r="H454" s="42" t="e">
        <f>IF(F454&lt;=$G$10,$G$3,"")</f>
        <v>#N/A</v>
      </c>
      <c r="I454" s="41" t="e">
        <f>IF(B454&lt;&gt;"",$G$4,"")</f>
        <v>#N/A</v>
      </c>
      <c r="J454" s="41" t="str">
        <f t="shared" si="60"/>
        <v/>
      </c>
      <c r="K454" s="41" t="e">
        <f>IF(B454&lt;&gt;"",J454*H454/12,"")</f>
        <v>#N/A</v>
      </c>
      <c r="L454" s="41" t="e">
        <f>IF(B454&lt;&gt;"",M454-J454,"")</f>
        <v>#N/A</v>
      </c>
      <c r="M454" s="41" t="e">
        <f>IF(B454&lt;&gt;"",M453+I454+K454,"")</f>
        <v>#N/A</v>
      </c>
      <c r="N454" s="41" t="str">
        <f>IF(G454&lt;&gt;"",IF(E454&gt;=$G$7,$G$5,0),"")</f>
        <v/>
      </c>
      <c r="O454" s="41" t="str">
        <f t="shared" si="61"/>
        <v/>
      </c>
      <c r="P454" s="41" t="str">
        <f>IF(G454&lt;&gt;"",R453*H454/12,"")</f>
        <v/>
      </c>
      <c r="Q454" s="41" t="str">
        <f>IF(G454&lt;&gt;"",R454-O454,"")</f>
        <v/>
      </c>
      <c r="R454" s="41" t="str">
        <f>IF(G454&lt;&gt;"",R453+N454+P454,"")</f>
        <v/>
      </c>
      <c r="T454" s="40" t="e">
        <f t="shared" si="62"/>
        <v>#N/A</v>
      </c>
      <c r="U454" s="53" t="str">
        <f>J454</f>
        <v/>
      </c>
      <c r="V454" s="53" t="e">
        <f>M454</f>
        <v>#N/A</v>
      </c>
      <c r="W454" s="53" t="str">
        <f>O454</f>
        <v/>
      </c>
      <c r="X454" s="53" t="str">
        <f>R454</f>
        <v/>
      </c>
    </row>
    <row r="455" spans="1:24" x14ac:dyDescent="0.35">
      <c r="A455" s="37">
        <f t="shared" si="55"/>
        <v>439</v>
      </c>
      <c r="B455" s="37" t="e">
        <f>IF(F455&lt;=$G$10,VLOOKUP('[1]KALKULATOR 2023 PPK'!A470,[1]Robocze!$B$23:$C$102,2),"")</f>
        <v>#N/A</v>
      </c>
      <c r="C455" s="37" t="e">
        <f t="shared" si="56"/>
        <v>#N/A</v>
      </c>
      <c r="D455" s="38" t="e">
        <f t="shared" si="57"/>
        <v>#N/A</v>
      </c>
      <c r="E455" s="39" t="e">
        <f t="shared" si="63"/>
        <v>#N/A</v>
      </c>
      <c r="F455" s="43" t="e">
        <f t="shared" si="58"/>
        <v>#N/A</v>
      </c>
      <c r="G455" s="40" t="str">
        <f t="shared" si="59"/>
        <v/>
      </c>
      <c r="H455" s="42" t="e">
        <f>IF(F455&lt;=$G$10,$G$3,"")</f>
        <v>#N/A</v>
      </c>
      <c r="I455" s="41" t="e">
        <f>IF(B455&lt;&gt;"",$G$4,"")</f>
        <v>#N/A</v>
      </c>
      <c r="J455" s="41" t="str">
        <f t="shared" si="60"/>
        <v/>
      </c>
      <c r="K455" s="41" t="e">
        <f>IF(B455&lt;&gt;"",J455*H455/12,"")</f>
        <v>#N/A</v>
      </c>
      <c r="L455" s="41" t="e">
        <f>IF(B455&lt;&gt;"",M455-J455,"")</f>
        <v>#N/A</v>
      </c>
      <c r="M455" s="41" t="e">
        <f>IF(B455&lt;&gt;"",M454+I455+K455,"")</f>
        <v>#N/A</v>
      </c>
      <c r="N455" s="41" t="str">
        <f>IF(G455&lt;&gt;"",IF(E455&gt;=$G$7,$G$5,0),"")</f>
        <v/>
      </c>
      <c r="O455" s="41" t="str">
        <f t="shared" si="61"/>
        <v/>
      </c>
      <c r="P455" s="41" t="str">
        <f>IF(G455&lt;&gt;"",R454*H455/12,"")</f>
        <v/>
      </c>
      <c r="Q455" s="41" t="str">
        <f>IF(G455&lt;&gt;"",R455-O455,"")</f>
        <v/>
      </c>
      <c r="R455" s="41" t="str">
        <f>IF(G455&lt;&gt;"",R454+N455+P455,"")</f>
        <v/>
      </c>
      <c r="T455" s="40" t="e">
        <f t="shared" si="62"/>
        <v>#N/A</v>
      </c>
      <c r="U455" s="53" t="str">
        <f>J455</f>
        <v/>
      </c>
      <c r="V455" s="53" t="e">
        <f>M455</f>
        <v>#N/A</v>
      </c>
      <c r="W455" s="53" t="str">
        <f>O455</f>
        <v/>
      </c>
      <c r="X455" s="53" t="str">
        <f>R455</f>
        <v/>
      </c>
    </row>
    <row r="456" spans="1:24" x14ac:dyDescent="0.35">
      <c r="A456" s="37">
        <f t="shared" si="55"/>
        <v>440</v>
      </c>
      <c r="B456" s="37" t="e">
        <f>IF(F456&lt;=$G$10,VLOOKUP('[1]KALKULATOR 2023 PPK'!A471,[1]Robocze!$B$23:$C$102,2),"")</f>
        <v>#N/A</v>
      </c>
      <c r="C456" s="37" t="e">
        <f t="shared" si="56"/>
        <v>#N/A</v>
      </c>
      <c r="D456" s="38" t="e">
        <f t="shared" si="57"/>
        <v>#N/A</v>
      </c>
      <c r="E456" s="39" t="e">
        <f t="shared" si="63"/>
        <v>#N/A</v>
      </c>
      <c r="F456" s="43" t="e">
        <f t="shared" si="58"/>
        <v>#N/A</v>
      </c>
      <c r="G456" s="40" t="str">
        <f t="shared" si="59"/>
        <v/>
      </c>
      <c r="H456" s="42" t="e">
        <f>IF(F456&lt;=$G$10,$G$3,"")</f>
        <v>#N/A</v>
      </c>
      <c r="I456" s="41" t="e">
        <f>IF(B456&lt;&gt;"",$G$4,"")</f>
        <v>#N/A</v>
      </c>
      <c r="J456" s="41" t="str">
        <f t="shared" si="60"/>
        <v/>
      </c>
      <c r="K456" s="41" t="e">
        <f>IF(B456&lt;&gt;"",J456*H456/12,"")</f>
        <v>#N/A</v>
      </c>
      <c r="L456" s="41" t="e">
        <f>IF(B456&lt;&gt;"",M456-J456,"")</f>
        <v>#N/A</v>
      </c>
      <c r="M456" s="41" t="e">
        <f>IF(B456&lt;&gt;"",M455+I456+K456,"")</f>
        <v>#N/A</v>
      </c>
      <c r="N456" s="41" t="str">
        <f>IF(G456&lt;&gt;"",IF(E456&gt;=$G$7,$G$5,0),"")</f>
        <v/>
      </c>
      <c r="O456" s="41" t="str">
        <f t="shared" si="61"/>
        <v/>
      </c>
      <c r="P456" s="41" t="str">
        <f>IF(G456&lt;&gt;"",R455*H456/12,"")</f>
        <v/>
      </c>
      <c r="Q456" s="41" t="str">
        <f>IF(G456&lt;&gt;"",R456-O456,"")</f>
        <v/>
      </c>
      <c r="R456" s="41" t="str">
        <f>IF(G456&lt;&gt;"",R455+N456+P456,"")</f>
        <v/>
      </c>
      <c r="T456" s="40" t="e">
        <f t="shared" si="62"/>
        <v>#N/A</v>
      </c>
      <c r="U456" s="53" t="str">
        <f>J456</f>
        <v/>
      </c>
      <c r="V456" s="53" t="e">
        <f>M456</f>
        <v>#N/A</v>
      </c>
      <c r="W456" s="53" t="str">
        <f>O456</f>
        <v/>
      </c>
      <c r="X456" s="53" t="str">
        <f>R456</f>
        <v/>
      </c>
    </row>
    <row r="457" spans="1:24" x14ac:dyDescent="0.35">
      <c r="A457" s="37">
        <f t="shared" si="55"/>
        <v>441</v>
      </c>
      <c r="B457" s="37" t="e">
        <f>IF(F457&lt;=$G$10,VLOOKUP('[1]KALKULATOR 2023 PPK'!A472,[1]Robocze!$B$23:$C$102,2),"")</f>
        <v>#N/A</v>
      </c>
      <c r="C457" s="37" t="e">
        <f t="shared" si="56"/>
        <v>#N/A</v>
      </c>
      <c r="D457" s="38" t="e">
        <f t="shared" si="57"/>
        <v>#N/A</v>
      </c>
      <c r="E457" s="39" t="e">
        <f t="shared" si="63"/>
        <v>#N/A</v>
      </c>
      <c r="F457" s="43" t="e">
        <f t="shared" si="58"/>
        <v>#N/A</v>
      </c>
      <c r="G457" s="40" t="str">
        <f t="shared" si="59"/>
        <v/>
      </c>
      <c r="H457" s="42" t="e">
        <f>IF(F457&lt;=$G$10,$G$3,"")</f>
        <v>#N/A</v>
      </c>
      <c r="I457" s="41" t="e">
        <f>IF(B457&lt;&gt;"",$G$4,"")</f>
        <v>#N/A</v>
      </c>
      <c r="J457" s="41" t="str">
        <f t="shared" si="60"/>
        <v/>
      </c>
      <c r="K457" s="41" t="e">
        <f>IF(B457&lt;&gt;"",J457*H457/12,"")</f>
        <v>#N/A</v>
      </c>
      <c r="L457" s="41" t="e">
        <f>IF(B457&lt;&gt;"",M457-J457,"")</f>
        <v>#N/A</v>
      </c>
      <c r="M457" s="41" t="e">
        <f>IF(B457&lt;&gt;"",M456+I457+K457,"")</f>
        <v>#N/A</v>
      </c>
      <c r="N457" s="41" t="str">
        <f>IF(G457&lt;&gt;"",IF(E457&gt;=$G$7,$G$5,0),"")</f>
        <v/>
      </c>
      <c r="O457" s="41" t="str">
        <f t="shared" si="61"/>
        <v/>
      </c>
      <c r="P457" s="41" t="str">
        <f>IF(G457&lt;&gt;"",R456*H457/12,"")</f>
        <v/>
      </c>
      <c r="Q457" s="41" t="str">
        <f>IF(G457&lt;&gt;"",R457-O457,"")</f>
        <v/>
      </c>
      <c r="R457" s="41" t="str">
        <f>IF(G457&lt;&gt;"",R456+N457+P457,"")</f>
        <v/>
      </c>
      <c r="T457" s="40" t="e">
        <f t="shared" si="62"/>
        <v>#N/A</v>
      </c>
      <c r="U457" s="53" t="str">
        <f>J457</f>
        <v/>
      </c>
      <c r="V457" s="53" t="e">
        <f>M457</f>
        <v>#N/A</v>
      </c>
      <c r="W457" s="53" t="str">
        <f>O457</f>
        <v/>
      </c>
      <c r="X457" s="53" t="str">
        <f>R457</f>
        <v/>
      </c>
    </row>
    <row r="458" spans="1:24" x14ac:dyDescent="0.35">
      <c r="A458" s="37">
        <f t="shared" si="55"/>
        <v>442</v>
      </c>
      <c r="B458" s="37" t="e">
        <f>IF(F458&lt;=$G$10,VLOOKUP('[1]KALKULATOR 2023 PPK'!A473,[1]Robocze!$B$23:$C$102,2),"")</f>
        <v>#N/A</v>
      </c>
      <c r="C458" s="37" t="e">
        <f t="shared" si="56"/>
        <v>#N/A</v>
      </c>
      <c r="D458" s="38" t="e">
        <f t="shared" si="57"/>
        <v>#N/A</v>
      </c>
      <c r="E458" s="39" t="e">
        <f t="shared" si="63"/>
        <v>#N/A</v>
      </c>
      <c r="F458" s="43" t="e">
        <f t="shared" si="58"/>
        <v>#N/A</v>
      </c>
      <c r="G458" s="40" t="str">
        <f t="shared" si="59"/>
        <v/>
      </c>
      <c r="H458" s="42" t="e">
        <f>IF(F458&lt;=$G$10,$G$3,"")</f>
        <v>#N/A</v>
      </c>
      <c r="I458" s="41" t="e">
        <f>IF(B458&lt;&gt;"",$G$4,"")</f>
        <v>#N/A</v>
      </c>
      <c r="J458" s="41" t="str">
        <f t="shared" si="60"/>
        <v/>
      </c>
      <c r="K458" s="41" t="e">
        <f>IF(B458&lt;&gt;"",J458*H458/12,"")</f>
        <v>#N/A</v>
      </c>
      <c r="L458" s="41" t="e">
        <f>IF(B458&lt;&gt;"",M458-J458,"")</f>
        <v>#N/A</v>
      </c>
      <c r="M458" s="41" t="e">
        <f>IF(B458&lt;&gt;"",M457+I458+K458,"")</f>
        <v>#N/A</v>
      </c>
      <c r="N458" s="41" t="str">
        <f>IF(G458&lt;&gt;"",IF(E458&gt;=$G$7,$G$5,0),"")</f>
        <v/>
      </c>
      <c r="O458" s="41" t="str">
        <f t="shared" si="61"/>
        <v/>
      </c>
      <c r="P458" s="41" t="str">
        <f>IF(G458&lt;&gt;"",R457*H458/12,"")</f>
        <v/>
      </c>
      <c r="Q458" s="41" t="str">
        <f>IF(G458&lt;&gt;"",R458-O458,"")</f>
        <v/>
      </c>
      <c r="R458" s="41" t="str">
        <f>IF(G458&lt;&gt;"",R457+N458+P458,"")</f>
        <v/>
      </c>
      <c r="T458" s="40" t="e">
        <f t="shared" si="62"/>
        <v>#N/A</v>
      </c>
      <c r="U458" s="53" t="str">
        <f>J458</f>
        <v/>
      </c>
      <c r="V458" s="53" t="e">
        <f>M458</f>
        <v>#N/A</v>
      </c>
      <c r="W458" s="53" t="str">
        <f>O458</f>
        <v/>
      </c>
      <c r="X458" s="53" t="str">
        <f>R458</f>
        <v/>
      </c>
    </row>
    <row r="459" spans="1:24" x14ac:dyDescent="0.35">
      <c r="A459" s="37">
        <f t="shared" si="55"/>
        <v>443</v>
      </c>
      <c r="B459" s="37" t="e">
        <f>IF(F459&lt;=$G$10,VLOOKUP('[1]KALKULATOR 2023 PPK'!A474,[1]Robocze!$B$23:$C$102,2),"")</f>
        <v>#N/A</v>
      </c>
      <c r="C459" s="37" t="e">
        <f t="shared" si="56"/>
        <v>#N/A</v>
      </c>
      <c r="D459" s="38" t="e">
        <f t="shared" si="57"/>
        <v>#N/A</v>
      </c>
      <c r="E459" s="39" t="e">
        <f t="shared" si="63"/>
        <v>#N/A</v>
      </c>
      <c r="F459" s="43" t="e">
        <f t="shared" si="58"/>
        <v>#N/A</v>
      </c>
      <c r="G459" s="40" t="str">
        <f t="shared" si="59"/>
        <v/>
      </c>
      <c r="H459" s="42" t="e">
        <f>IF(F459&lt;=$G$10,$G$3,"")</f>
        <v>#N/A</v>
      </c>
      <c r="I459" s="41" t="e">
        <f>IF(B459&lt;&gt;"",$G$4,"")</f>
        <v>#N/A</v>
      </c>
      <c r="J459" s="41" t="str">
        <f t="shared" si="60"/>
        <v/>
      </c>
      <c r="K459" s="41" t="e">
        <f>IF(B459&lt;&gt;"",J459*H459/12,"")</f>
        <v>#N/A</v>
      </c>
      <c r="L459" s="41" t="e">
        <f>IF(B459&lt;&gt;"",M459-J459,"")</f>
        <v>#N/A</v>
      </c>
      <c r="M459" s="41" t="e">
        <f>IF(B459&lt;&gt;"",M458+I459+K459,"")</f>
        <v>#N/A</v>
      </c>
      <c r="N459" s="41" t="str">
        <f>IF(G459&lt;&gt;"",IF(E459&gt;=$G$7,$G$5,0),"")</f>
        <v/>
      </c>
      <c r="O459" s="41" t="str">
        <f t="shared" si="61"/>
        <v/>
      </c>
      <c r="P459" s="41" t="str">
        <f>IF(G459&lt;&gt;"",R458*H459/12,"")</f>
        <v/>
      </c>
      <c r="Q459" s="41" t="str">
        <f>IF(G459&lt;&gt;"",R459-O459,"")</f>
        <v/>
      </c>
      <c r="R459" s="41" t="str">
        <f>IF(G459&lt;&gt;"",R458+N459+P459,"")</f>
        <v/>
      </c>
      <c r="T459" s="40" t="e">
        <f t="shared" si="62"/>
        <v>#N/A</v>
      </c>
      <c r="U459" s="53" t="str">
        <f>J459</f>
        <v/>
      </c>
      <c r="V459" s="53" t="e">
        <f>M459</f>
        <v>#N/A</v>
      </c>
      <c r="W459" s="53" t="str">
        <f>O459</f>
        <v/>
      </c>
      <c r="X459" s="53" t="str">
        <f>R459</f>
        <v/>
      </c>
    </row>
    <row r="460" spans="1:24" x14ac:dyDescent="0.35">
      <c r="A460" s="37">
        <f t="shared" si="55"/>
        <v>444</v>
      </c>
      <c r="B460" s="44" t="e">
        <f>IF(F460&lt;=$G$10,VLOOKUP('[1]KALKULATOR 2023 PPK'!A475,[1]Robocze!$B$23:$C$102,2),"")</f>
        <v>#N/A</v>
      </c>
      <c r="C460" s="44" t="e">
        <f t="shared" si="56"/>
        <v>#N/A</v>
      </c>
      <c r="D460" s="38" t="e">
        <f t="shared" si="57"/>
        <v>#N/A</v>
      </c>
      <c r="E460" s="45" t="e">
        <f t="shared" si="63"/>
        <v>#N/A</v>
      </c>
      <c r="F460" s="46" t="e">
        <f t="shared" si="58"/>
        <v>#N/A</v>
      </c>
      <c r="G460" s="47" t="str">
        <f t="shared" si="59"/>
        <v/>
      </c>
      <c r="H460" s="42" t="e">
        <f>IF(F460&lt;=$G$10,$G$3,"")</f>
        <v>#N/A</v>
      </c>
      <c r="I460" s="41" t="e">
        <f>IF(B460&lt;&gt;"",$G$4,"")</f>
        <v>#N/A</v>
      </c>
      <c r="J460" s="48" t="str">
        <f t="shared" si="60"/>
        <v/>
      </c>
      <c r="K460" s="41" t="e">
        <f>IF(B460&lt;&gt;"",J460*H460/12,"")</f>
        <v>#N/A</v>
      </c>
      <c r="L460" s="48" t="e">
        <f>IF(B460&lt;&gt;"",M460-J460,"")</f>
        <v>#N/A</v>
      </c>
      <c r="M460" s="41" t="e">
        <f>IF(B460&lt;&gt;"",M459+I460+K460,"")</f>
        <v>#N/A</v>
      </c>
      <c r="N460" s="41" t="str">
        <f>IF(G460&lt;&gt;"",IF(E460&gt;=$G$7,$G$5,0),"")</f>
        <v/>
      </c>
      <c r="O460" s="48" t="str">
        <f t="shared" si="61"/>
        <v/>
      </c>
      <c r="P460" s="41" t="str">
        <f>IF(G460&lt;&gt;"",R459*H460/12,"")</f>
        <v/>
      </c>
      <c r="Q460" s="48" t="str">
        <f>IF(G460&lt;&gt;"",R460-O460,"")</f>
        <v/>
      </c>
      <c r="R460" s="41" t="str">
        <f>IF(G460&lt;&gt;"",R459+N460+P460,"")</f>
        <v/>
      </c>
      <c r="T460" s="40" t="e">
        <f t="shared" si="62"/>
        <v>#N/A</v>
      </c>
      <c r="U460" s="53" t="str">
        <f>J460</f>
        <v/>
      </c>
      <c r="V460" s="53" t="e">
        <f>M460</f>
        <v>#N/A</v>
      </c>
      <c r="W460" s="53" t="str">
        <f>O460</f>
        <v/>
      </c>
      <c r="X460" s="53" t="str">
        <f>R460</f>
        <v/>
      </c>
    </row>
    <row r="461" spans="1:24" x14ac:dyDescent="0.35">
      <c r="A461" s="37">
        <f t="shared" si="55"/>
        <v>445</v>
      </c>
      <c r="B461" s="37" t="e">
        <f>IF(F461&lt;=$G$10,VLOOKUP('[1]KALKULATOR 2023 PPK'!A476,[1]Robocze!$B$23:$C$102,2),"")</f>
        <v>#N/A</v>
      </c>
      <c r="C461" s="37" t="e">
        <f t="shared" si="56"/>
        <v>#N/A</v>
      </c>
      <c r="D461" s="38" t="e">
        <f t="shared" si="57"/>
        <v>#N/A</v>
      </c>
      <c r="E461" s="39" t="e">
        <f t="shared" si="63"/>
        <v>#N/A</v>
      </c>
      <c r="F461" s="40" t="e">
        <f t="shared" si="58"/>
        <v>#N/A</v>
      </c>
      <c r="G461" s="40" t="str">
        <f t="shared" si="59"/>
        <v/>
      </c>
      <c r="H461" s="42" t="e">
        <f>IF(F461&lt;=$G$10,$G$3,"")</f>
        <v>#N/A</v>
      </c>
      <c r="I461" s="41" t="e">
        <f>IF(B461&lt;&gt;"",$G$4,"")</f>
        <v>#N/A</v>
      </c>
      <c r="J461" s="41" t="str">
        <f t="shared" si="60"/>
        <v/>
      </c>
      <c r="K461" s="41" t="e">
        <f>IF(B461&lt;&gt;"",J461*H461/12,"")</f>
        <v>#N/A</v>
      </c>
      <c r="L461" s="41" t="e">
        <f>IF(B461&lt;&gt;"",M461-J461,"")</f>
        <v>#N/A</v>
      </c>
      <c r="M461" s="41" t="e">
        <f>IF(B461&lt;&gt;"",M460+I461+K461,"")</f>
        <v>#N/A</v>
      </c>
      <c r="N461" s="41" t="str">
        <f>IF(G461&lt;&gt;"",IF(E461&gt;=$G$7,$G$5,0),"")</f>
        <v/>
      </c>
      <c r="O461" s="41" t="str">
        <f t="shared" si="61"/>
        <v/>
      </c>
      <c r="P461" s="41" t="str">
        <f>IF(G461&lt;&gt;"",R460*H461/12,"")</f>
        <v/>
      </c>
      <c r="Q461" s="41" t="str">
        <f>IF(G461&lt;&gt;"",R461-O461,"")</f>
        <v/>
      </c>
      <c r="R461" s="41" t="str">
        <f>IF(G461&lt;&gt;"",R460+N461+P461,"")</f>
        <v/>
      </c>
      <c r="T461" s="40" t="e">
        <f t="shared" si="62"/>
        <v>#N/A</v>
      </c>
      <c r="U461" s="53" t="str">
        <f>J461</f>
        <v/>
      </c>
      <c r="V461" s="53" t="e">
        <f>M461</f>
        <v>#N/A</v>
      </c>
      <c r="W461" s="53" t="str">
        <f>O461</f>
        <v/>
      </c>
      <c r="X461" s="53" t="str">
        <f>R461</f>
        <v/>
      </c>
    </row>
    <row r="462" spans="1:24" s="56" customFormat="1" x14ac:dyDescent="0.35">
      <c r="A462" s="37">
        <f t="shared" si="55"/>
        <v>446</v>
      </c>
      <c r="B462" s="37" t="e">
        <f>IF(F462&lt;=$G$10,VLOOKUP('[1]KALKULATOR 2023 PPK'!A477,[1]Robocze!$B$23:$C$102,2),"")</f>
        <v>#N/A</v>
      </c>
      <c r="C462" s="37" t="e">
        <f t="shared" si="56"/>
        <v>#N/A</v>
      </c>
      <c r="D462" s="38" t="e">
        <f t="shared" si="57"/>
        <v>#N/A</v>
      </c>
      <c r="E462" s="39" t="e">
        <f t="shared" si="63"/>
        <v>#N/A</v>
      </c>
      <c r="F462" s="43" t="e">
        <f t="shared" si="58"/>
        <v>#N/A</v>
      </c>
      <c r="G462" s="40" t="str">
        <f t="shared" si="59"/>
        <v/>
      </c>
      <c r="H462" s="42" t="e">
        <f>IF(F462&lt;=$G$10,$G$3,"")</f>
        <v>#N/A</v>
      </c>
      <c r="I462" s="41" t="e">
        <f>IF(B462&lt;&gt;"",$G$4,"")</f>
        <v>#N/A</v>
      </c>
      <c r="J462" s="41" t="str">
        <f t="shared" si="60"/>
        <v/>
      </c>
      <c r="K462" s="41" t="e">
        <f>IF(B462&lt;&gt;"",J462*H462/12,"")</f>
        <v>#N/A</v>
      </c>
      <c r="L462" s="41" t="e">
        <f>IF(B462&lt;&gt;"",M462-J462,"")</f>
        <v>#N/A</v>
      </c>
      <c r="M462" s="41" t="e">
        <f>IF(B462&lt;&gt;"",M461+I462+K462,"")</f>
        <v>#N/A</v>
      </c>
      <c r="N462" s="41" t="str">
        <f>IF(G462&lt;&gt;"",IF(E462&gt;=$G$7,$G$5,0),"")</f>
        <v/>
      </c>
      <c r="O462" s="41" t="str">
        <f t="shared" si="61"/>
        <v/>
      </c>
      <c r="P462" s="41" t="str">
        <f>IF(G462&lt;&gt;"",R461*H462/12,"")</f>
        <v/>
      </c>
      <c r="Q462" s="41" t="str">
        <f>IF(G462&lt;&gt;"",R462-O462,"")</f>
        <v/>
      </c>
      <c r="R462" s="41" t="str">
        <f>IF(G462&lt;&gt;"",R461+N462+P462,"")</f>
        <v/>
      </c>
      <c r="T462" s="40" t="e">
        <f t="shared" si="62"/>
        <v>#N/A</v>
      </c>
      <c r="U462" s="53" t="str">
        <f>J462</f>
        <v/>
      </c>
      <c r="V462" s="53" t="e">
        <f>M462</f>
        <v>#N/A</v>
      </c>
      <c r="W462" s="53" t="str">
        <f>O462</f>
        <v/>
      </c>
      <c r="X462" s="53" t="str">
        <f>R462</f>
        <v/>
      </c>
    </row>
    <row r="463" spans="1:24" x14ac:dyDescent="0.35">
      <c r="A463" s="37">
        <f t="shared" si="55"/>
        <v>447</v>
      </c>
      <c r="B463" s="37" t="e">
        <f>IF(F463&lt;=$G$10,VLOOKUP('[1]KALKULATOR 2023 PPK'!A478,[1]Robocze!$B$23:$C$102,2),"")</f>
        <v>#N/A</v>
      </c>
      <c r="C463" s="37" t="e">
        <f t="shared" si="56"/>
        <v>#N/A</v>
      </c>
      <c r="D463" s="38" t="e">
        <f t="shared" si="57"/>
        <v>#N/A</v>
      </c>
      <c r="E463" s="39" t="e">
        <f t="shared" si="63"/>
        <v>#N/A</v>
      </c>
      <c r="F463" s="43" t="e">
        <f t="shared" si="58"/>
        <v>#N/A</v>
      </c>
      <c r="G463" s="40" t="str">
        <f t="shared" si="59"/>
        <v/>
      </c>
      <c r="H463" s="42" t="e">
        <f>IF(F463&lt;=$G$10,$G$3,"")</f>
        <v>#N/A</v>
      </c>
      <c r="I463" s="41" t="e">
        <f>IF(B463&lt;&gt;"",$G$4,"")</f>
        <v>#N/A</v>
      </c>
      <c r="J463" s="41" t="str">
        <f t="shared" si="60"/>
        <v/>
      </c>
      <c r="K463" s="41" t="e">
        <f>IF(B463&lt;&gt;"",J463*H463/12,"")</f>
        <v>#N/A</v>
      </c>
      <c r="L463" s="41" t="e">
        <f>IF(B463&lt;&gt;"",M463-J463,"")</f>
        <v>#N/A</v>
      </c>
      <c r="M463" s="41" t="e">
        <f>IF(B463&lt;&gt;"",M462+I463+K463,"")</f>
        <v>#N/A</v>
      </c>
      <c r="N463" s="41" t="str">
        <f>IF(G463&lt;&gt;"",IF(E463&gt;=$G$7,$G$5,0),"")</f>
        <v/>
      </c>
      <c r="O463" s="41" t="str">
        <f t="shared" si="61"/>
        <v/>
      </c>
      <c r="P463" s="41" t="str">
        <f>IF(G463&lt;&gt;"",R462*H463/12,"")</f>
        <v/>
      </c>
      <c r="Q463" s="41" t="str">
        <f>IF(G463&lt;&gt;"",R463-O463,"")</f>
        <v/>
      </c>
      <c r="R463" s="41" t="str">
        <f>IF(G463&lt;&gt;"",R462+N463+P463,"")</f>
        <v/>
      </c>
      <c r="T463" s="40" t="e">
        <f t="shared" si="62"/>
        <v>#N/A</v>
      </c>
      <c r="U463" s="53" t="str">
        <f>J463</f>
        <v/>
      </c>
      <c r="V463" s="53" t="e">
        <f>M463</f>
        <v>#N/A</v>
      </c>
      <c r="W463" s="53" t="str">
        <f>O463</f>
        <v/>
      </c>
      <c r="X463" s="53" t="str">
        <f>R463</f>
        <v/>
      </c>
    </row>
    <row r="464" spans="1:24" x14ac:dyDescent="0.35">
      <c r="A464" s="37">
        <f t="shared" si="55"/>
        <v>448</v>
      </c>
      <c r="B464" s="37" t="e">
        <f>IF(F464&lt;=$G$10,VLOOKUP('[1]KALKULATOR 2023 PPK'!A479,[1]Robocze!$B$23:$C$102,2),"")</f>
        <v>#N/A</v>
      </c>
      <c r="C464" s="37" t="e">
        <f t="shared" si="56"/>
        <v>#N/A</v>
      </c>
      <c r="D464" s="38" t="e">
        <f t="shared" si="57"/>
        <v>#N/A</v>
      </c>
      <c r="E464" s="39" t="e">
        <f t="shared" si="63"/>
        <v>#N/A</v>
      </c>
      <c r="F464" s="43" t="e">
        <f t="shared" si="58"/>
        <v>#N/A</v>
      </c>
      <c r="G464" s="40" t="str">
        <f t="shared" si="59"/>
        <v/>
      </c>
      <c r="H464" s="42" t="e">
        <f>IF(F464&lt;=$G$10,$G$3,"")</f>
        <v>#N/A</v>
      </c>
      <c r="I464" s="41" t="e">
        <f>IF(B464&lt;&gt;"",$G$4,"")</f>
        <v>#N/A</v>
      </c>
      <c r="J464" s="41" t="str">
        <f t="shared" si="60"/>
        <v/>
      </c>
      <c r="K464" s="41" t="e">
        <f>IF(B464&lt;&gt;"",J464*H464/12,"")</f>
        <v>#N/A</v>
      </c>
      <c r="L464" s="41" t="e">
        <f>IF(B464&lt;&gt;"",M464-J464,"")</f>
        <v>#N/A</v>
      </c>
      <c r="M464" s="41" t="e">
        <f>IF(B464&lt;&gt;"",M463+I464+K464,"")</f>
        <v>#N/A</v>
      </c>
      <c r="N464" s="41" t="str">
        <f>IF(G464&lt;&gt;"",IF(E464&gt;=$G$7,$G$5,0),"")</f>
        <v/>
      </c>
      <c r="O464" s="41" t="str">
        <f t="shared" si="61"/>
        <v/>
      </c>
      <c r="P464" s="41" t="str">
        <f>IF(G464&lt;&gt;"",R463*H464/12,"")</f>
        <v/>
      </c>
      <c r="Q464" s="41" t="str">
        <f>IF(G464&lt;&gt;"",R464-O464,"")</f>
        <v/>
      </c>
      <c r="R464" s="41" t="str">
        <f>IF(G464&lt;&gt;"",R463+N464+P464,"")</f>
        <v/>
      </c>
      <c r="T464" s="40" t="e">
        <f t="shared" si="62"/>
        <v>#N/A</v>
      </c>
      <c r="U464" s="53" t="str">
        <f>J464</f>
        <v/>
      </c>
      <c r="V464" s="53" t="e">
        <f>M464</f>
        <v>#N/A</v>
      </c>
      <c r="W464" s="53" t="str">
        <f>O464</f>
        <v/>
      </c>
      <c r="X464" s="53" t="str">
        <f>R464</f>
        <v/>
      </c>
    </row>
    <row r="465" spans="1:24" x14ac:dyDescent="0.35">
      <c r="A465" s="37">
        <f t="shared" si="55"/>
        <v>449</v>
      </c>
      <c r="B465" s="37" t="e">
        <f>IF(F465&lt;=$G$10,VLOOKUP('[1]KALKULATOR 2023 PPK'!A480,[1]Robocze!$B$23:$C$102,2),"")</f>
        <v>#N/A</v>
      </c>
      <c r="C465" s="37" t="e">
        <f t="shared" si="56"/>
        <v>#N/A</v>
      </c>
      <c r="D465" s="38" t="e">
        <f t="shared" si="57"/>
        <v>#N/A</v>
      </c>
      <c r="E465" s="39" t="e">
        <f t="shared" si="63"/>
        <v>#N/A</v>
      </c>
      <c r="F465" s="43" t="e">
        <f t="shared" si="58"/>
        <v>#N/A</v>
      </c>
      <c r="G465" s="40" t="str">
        <f t="shared" si="59"/>
        <v/>
      </c>
      <c r="H465" s="42" t="e">
        <f>IF(F465&lt;=$G$10,$G$3,"")</f>
        <v>#N/A</v>
      </c>
      <c r="I465" s="41" t="e">
        <f>IF(B465&lt;&gt;"",$G$4,"")</f>
        <v>#N/A</v>
      </c>
      <c r="J465" s="41" t="str">
        <f t="shared" si="60"/>
        <v/>
      </c>
      <c r="K465" s="41" t="e">
        <f>IF(B465&lt;&gt;"",J465*H465/12,"")</f>
        <v>#N/A</v>
      </c>
      <c r="L465" s="41" t="e">
        <f>IF(B465&lt;&gt;"",M465-J465,"")</f>
        <v>#N/A</v>
      </c>
      <c r="M465" s="41" t="e">
        <f>IF(B465&lt;&gt;"",M464+I465+K465,"")</f>
        <v>#N/A</v>
      </c>
      <c r="N465" s="41" t="str">
        <f>IF(G465&lt;&gt;"",IF(E465&gt;=$G$7,$G$5,0),"")</f>
        <v/>
      </c>
      <c r="O465" s="41" t="str">
        <f t="shared" si="61"/>
        <v/>
      </c>
      <c r="P465" s="41" t="str">
        <f>IF(G465&lt;&gt;"",R464*H465/12,"")</f>
        <v/>
      </c>
      <c r="Q465" s="41" t="str">
        <f>IF(G465&lt;&gt;"",R465-O465,"")</f>
        <v/>
      </c>
      <c r="R465" s="41" t="str">
        <f>IF(G465&lt;&gt;"",R464+N465+P465,"")</f>
        <v/>
      </c>
      <c r="T465" s="40" t="e">
        <f t="shared" si="62"/>
        <v>#N/A</v>
      </c>
      <c r="U465" s="53" t="str">
        <f>J465</f>
        <v/>
      </c>
      <c r="V465" s="53" t="e">
        <f>M465</f>
        <v>#N/A</v>
      </c>
      <c r="W465" s="53" t="str">
        <f>O465</f>
        <v/>
      </c>
      <c r="X465" s="53" t="str">
        <f>R465</f>
        <v/>
      </c>
    </row>
    <row r="466" spans="1:24" x14ac:dyDescent="0.35">
      <c r="A466" s="37">
        <f t="shared" ref="A466:A529" si="64">IFERROR(IF((A465+1)&lt;=($G$8-$G$6)*12,A465+1,""),"")</f>
        <v>450</v>
      </c>
      <c r="B466" s="37" t="e">
        <f>IF(F466&lt;=$G$10,VLOOKUP('[1]KALKULATOR 2023 PPK'!A481,[1]Robocze!$B$23:$C$102,2),"")</f>
        <v>#N/A</v>
      </c>
      <c r="C466" s="37" t="e">
        <f t="shared" ref="C466:C529" si="65">IF(B466="","",YEAR(F466))</f>
        <v>#N/A</v>
      </c>
      <c r="D466" s="38" t="e">
        <f t="shared" ref="D466:D529" si="66">IF(B466&lt;&gt;"",TEXT(F466,"mmmm"),"")</f>
        <v>#N/A</v>
      </c>
      <c r="E466" s="39" t="e">
        <f t="shared" si="63"/>
        <v>#N/A</v>
      </c>
      <c r="F466" s="43" t="e">
        <f t="shared" ref="F466:F529" si="67">IF(OR(B465="",F465&gt;$G$10,A466=""),"",EDATE(F465,1))</f>
        <v>#N/A</v>
      </c>
      <c r="G466" s="40" t="str">
        <f t="shared" ref="G466:G529" si="68">IFERROR(EOMONTH(F466,0),"")</f>
        <v/>
      </c>
      <c r="H466" s="42" t="e">
        <f>IF(F466&lt;=$G$10,$G$3,"")</f>
        <v>#N/A</v>
      </c>
      <c r="I466" s="41" t="e">
        <f>IF(B466&lt;&gt;"",$G$4,"")</f>
        <v>#N/A</v>
      </c>
      <c r="J466" s="41" t="str">
        <f t="shared" ref="J466:J529" si="69">IFERROR(J465+I466,"")</f>
        <v/>
      </c>
      <c r="K466" s="41" t="e">
        <f>IF(B466&lt;&gt;"",J466*H466/12,"")</f>
        <v>#N/A</v>
      </c>
      <c r="L466" s="41" t="e">
        <f>IF(B466&lt;&gt;"",M466-J466,"")</f>
        <v>#N/A</v>
      </c>
      <c r="M466" s="41" t="e">
        <f>IF(B466&lt;&gt;"",M465+I466+K466,"")</f>
        <v>#N/A</v>
      </c>
      <c r="N466" s="41" t="str">
        <f>IF(G466&lt;&gt;"",IF(E466&gt;=$G$7,$G$5,0),"")</f>
        <v/>
      </c>
      <c r="O466" s="41" t="str">
        <f t="shared" ref="O466:O529" si="70">IFERROR(O465+N466,"")</f>
        <v/>
      </c>
      <c r="P466" s="41" t="str">
        <f>IF(G466&lt;&gt;"",R465*H466/12,"")</f>
        <v/>
      </c>
      <c r="Q466" s="41" t="str">
        <f>IF(G466&lt;&gt;"",R466-O466,"")</f>
        <v/>
      </c>
      <c r="R466" s="41" t="str">
        <f>IF(G466&lt;&gt;"",R465+N466+P466,"")</f>
        <v/>
      </c>
      <c r="T466" s="40" t="e">
        <f t="shared" ref="T466:T529" si="71">F466</f>
        <v>#N/A</v>
      </c>
      <c r="U466" s="53" t="str">
        <f>J466</f>
        <v/>
      </c>
      <c r="V466" s="53" t="e">
        <f>M466</f>
        <v>#N/A</v>
      </c>
      <c r="W466" s="53" t="str">
        <f>O466</f>
        <v/>
      </c>
      <c r="X466" s="53" t="str">
        <f>R466</f>
        <v/>
      </c>
    </row>
    <row r="467" spans="1:24" x14ac:dyDescent="0.35">
      <c r="A467" s="37">
        <f t="shared" si="64"/>
        <v>451</v>
      </c>
      <c r="B467" s="37" t="e">
        <f>IF(F467&lt;=$G$10,VLOOKUP('[1]KALKULATOR 2023 PPK'!A482,[1]Robocze!$B$23:$C$102,2),"")</f>
        <v>#N/A</v>
      </c>
      <c r="C467" s="37" t="e">
        <f t="shared" si="65"/>
        <v>#N/A</v>
      </c>
      <c r="D467" s="38" t="e">
        <f t="shared" si="66"/>
        <v>#N/A</v>
      </c>
      <c r="E467" s="39" t="e">
        <f t="shared" ref="E467:E530" si="72">IF(B467="","",E466+1/12)</f>
        <v>#N/A</v>
      </c>
      <c r="F467" s="43" t="e">
        <f t="shared" si="67"/>
        <v>#N/A</v>
      </c>
      <c r="G467" s="40" t="str">
        <f t="shared" si="68"/>
        <v/>
      </c>
      <c r="H467" s="42" t="e">
        <f>IF(F467&lt;=$G$10,$G$3,"")</f>
        <v>#N/A</v>
      </c>
      <c r="I467" s="41" t="e">
        <f>IF(B467&lt;&gt;"",$G$4,"")</f>
        <v>#N/A</v>
      </c>
      <c r="J467" s="41" t="str">
        <f t="shared" si="69"/>
        <v/>
      </c>
      <c r="K467" s="41" t="e">
        <f>IF(B467&lt;&gt;"",J467*H467/12,"")</f>
        <v>#N/A</v>
      </c>
      <c r="L467" s="41" t="e">
        <f>IF(B467&lt;&gt;"",M467-J467,"")</f>
        <v>#N/A</v>
      </c>
      <c r="M467" s="41" t="e">
        <f>IF(B467&lt;&gt;"",M466+I467+K467,"")</f>
        <v>#N/A</v>
      </c>
      <c r="N467" s="41" t="str">
        <f>IF(G467&lt;&gt;"",IF(E467&gt;=$G$7,$G$5,0),"")</f>
        <v/>
      </c>
      <c r="O467" s="41" t="str">
        <f t="shared" si="70"/>
        <v/>
      </c>
      <c r="P467" s="41" t="str">
        <f>IF(G467&lt;&gt;"",R466*H467/12,"")</f>
        <v/>
      </c>
      <c r="Q467" s="41" t="str">
        <f>IF(G467&lt;&gt;"",R467-O467,"")</f>
        <v/>
      </c>
      <c r="R467" s="41" t="str">
        <f>IF(G467&lt;&gt;"",R466+N467+P467,"")</f>
        <v/>
      </c>
      <c r="T467" s="40" t="e">
        <f t="shared" si="71"/>
        <v>#N/A</v>
      </c>
      <c r="U467" s="53" t="str">
        <f>J467</f>
        <v/>
      </c>
      <c r="V467" s="53" t="e">
        <f>M467</f>
        <v>#N/A</v>
      </c>
      <c r="W467" s="53" t="str">
        <f>O467</f>
        <v/>
      </c>
      <c r="X467" s="53" t="str">
        <f>R467</f>
        <v/>
      </c>
    </row>
    <row r="468" spans="1:24" x14ac:dyDescent="0.35">
      <c r="A468" s="37">
        <f t="shared" si="64"/>
        <v>452</v>
      </c>
      <c r="B468" s="37" t="e">
        <f>IF(F468&lt;=$G$10,VLOOKUP('[1]KALKULATOR 2023 PPK'!A483,[1]Robocze!$B$23:$C$102,2),"")</f>
        <v>#N/A</v>
      </c>
      <c r="C468" s="37" t="e">
        <f t="shared" si="65"/>
        <v>#N/A</v>
      </c>
      <c r="D468" s="38" t="e">
        <f t="shared" si="66"/>
        <v>#N/A</v>
      </c>
      <c r="E468" s="39" t="e">
        <f t="shared" si="72"/>
        <v>#N/A</v>
      </c>
      <c r="F468" s="43" t="e">
        <f t="shared" si="67"/>
        <v>#N/A</v>
      </c>
      <c r="G468" s="40" t="str">
        <f t="shared" si="68"/>
        <v/>
      </c>
      <c r="H468" s="42" t="e">
        <f>IF(F468&lt;=$G$10,$G$3,"")</f>
        <v>#N/A</v>
      </c>
      <c r="I468" s="41" t="e">
        <f>IF(B468&lt;&gt;"",$G$4,"")</f>
        <v>#N/A</v>
      </c>
      <c r="J468" s="41" t="str">
        <f t="shared" si="69"/>
        <v/>
      </c>
      <c r="K468" s="41" t="e">
        <f>IF(B468&lt;&gt;"",J468*H468/12,"")</f>
        <v>#N/A</v>
      </c>
      <c r="L468" s="41" t="e">
        <f>IF(B468&lt;&gt;"",M468-J468,"")</f>
        <v>#N/A</v>
      </c>
      <c r="M468" s="41" t="e">
        <f>IF(B468&lt;&gt;"",M467+I468+K468,"")</f>
        <v>#N/A</v>
      </c>
      <c r="N468" s="41" t="str">
        <f>IF(G468&lt;&gt;"",IF(E468&gt;=$G$7,$G$5,0),"")</f>
        <v/>
      </c>
      <c r="O468" s="41" t="str">
        <f t="shared" si="70"/>
        <v/>
      </c>
      <c r="P468" s="41" t="str">
        <f>IF(G468&lt;&gt;"",R467*H468/12,"")</f>
        <v/>
      </c>
      <c r="Q468" s="41" t="str">
        <f>IF(G468&lt;&gt;"",R468-O468,"")</f>
        <v/>
      </c>
      <c r="R468" s="41" t="str">
        <f>IF(G468&lt;&gt;"",R467+N468+P468,"")</f>
        <v/>
      </c>
      <c r="T468" s="40" t="e">
        <f t="shared" si="71"/>
        <v>#N/A</v>
      </c>
      <c r="U468" s="53" t="str">
        <f>J468</f>
        <v/>
      </c>
      <c r="V468" s="53" t="e">
        <f>M468</f>
        <v>#N/A</v>
      </c>
      <c r="W468" s="53" t="str">
        <f>O468</f>
        <v/>
      </c>
      <c r="X468" s="53" t="str">
        <f>R468</f>
        <v/>
      </c>
    </row>
    <row r="469" spans="1:24" x14ac:dyDescent="0.35">
      <c r="A469" s="37">
        <f t="shared" si="64"/>
        <v>453</v>
      </c>
      <c r="B469" s="37" t="e">
        <f>IF(F469&lt;=$G$10,VLOOKUP('[1]KALKULATOR 2023 PPK'!A484,[1]Robocze!$B$23:$C$102,2),"")</f>
        <v>#N/A</v>
      </c>
      <c r="C469" s="37" t="e">
        <f t="shared" si="65"/>
        <v>#N/A</v>
      </c>
      <c r="D469" s="38" t="e">
        <f t="shared" si="66"/>
        <v>#N/A</v>
      </c>
      <c r="E469" s="39" t="e">
        <f t="shared" si="72"/>
        <v>#N/A</v>
      </c>
      <c r="F469" s="43" t="e">
        <f t="shared" si="67"/>
        <v>#N/A</v>
      </c>
      <c r="G469" s="40" t="str">
        <f t="shared" si="68"/>
        <v/>
      </c>
      <c r="H469" s="42" t="e">
        <f>IF(F469&lt;=$G$10,$G$3,"")</f>
        <v>#N/A</v>
      </c>
      <c r="I469" s="41" t="e">
        <f>IF(B469&lt;&gt;"",$G$4,"")</f>
        <v>#N/A</v>
      </c>
      <c r="J469" s="41" t="str">
        <f t="shared" si="69"/>
        <v/>
      </c>
      <c r="K469" s="41" t="e">
        <f>IF(B469&lt;&gt;"",J469*H469/12,"")</f>
        <v>#N/A</v>
      </c>
      <c r="L469" s="41" t="e">
        <f>IF(B469&lt;&gt;"",M469-J469,"")</f>
        <v>#N/A</v>
      </c>
      <c r="M469" s="41" t="e">
        <f>IF(B469&lt;&gt;"",M468+I469+K469,"")</f>
        <v>#N/A</v>
      </c>
      <c r="N469" s="41" t="str">
        <f>IF(G469&lt;&gt;"",IF(E469&gt;=$G$7,$G$5,0),"")</f>
        <v/>
      </c>
      <c r="O469" s="41" t="str">
        <f t="shared" si="70"/>
        <v/>
      </c>
      <c r="P469" s="41" t="str">
        <f>IF(G469&lt;&gt;"",R468*H469/12,"")</f>
        <v/>
      </c>
      <c r="Q469" s="41" t="str">
        <f>IF(G469&lt;&gt;"",R469-O469,"")</f>
        <v/>
      </c>
      <c r="R469" s="41" t="str">
        <f>IF(G469&lt;&gt;"",R468+N469+P469,"")</f>
        <v/>
      </c>
      <c r="T469" s="40" t="e">
        <f t="shared" si="71"/>
        <v>#N/A</v>
      </c>
      <c r="U469" s="53" t="str">
        <f>J469</f>
        <v/>
      </c>
      <c r="V469" s="53" t="e">
        <f>M469</f>
        <v>#N/A</v>
      </c>
      <c r="W469" s="53" t="str">
        <f>O469</f>
        <v/>
      </c>
      <c r="X469" s="53" t="str">
        <f>R469</f>
        <v/>
      </c>
    </row>
    <row r="470" spans="1:24" x14ac:dyDescent="0.35">
      <c r="A470" s="37">
        <f t="shared" si="64"/>
        <v>454</v>
      </c>
      <c r="B470" s="37" t="e">
        <f>IF(F470&lt;=$G$10,VLOOKUP('[1]KALKULATOR 2023 PPK'!A485,[1]Robocze!$B$23:$C$102,2),"")</f>
        <v>#N/A</v>
      </c>
      <c r="C470" s="37" t="e">
        <f t="shared" si="65"/>
        <v>#N/A</v>
      </c>
      <c r="D470" s="38" t="e">
        <f t="shared" si="66"/>
        <v>#N/A</v>
      </c>
      <c r="E470" s="39" t="e">
        <f t="shared" si="72"/>
        <v>#N/A</v>
      </c>
      <c r="F470" s="43" t="e">
        <f t="shared" si="67"/>
        <v>#N/A</v>
      </c>
      <c r="G470" s="40" t="str">
        <f t="shared" si="68"/>
        <v/>
      </c>
      <c r="H470" s="42" t="e">
        <f>IF(F470&lt;=$G$10,$G$3,"")</f>
        <v>#N/A</v>
      </c>
      <c r="I470" s="41" t="e">
        <f>IF(B470&lt;&gt;"",$G$4,"")</f>
        <v>#N/A</v>
      </c>
      <c r="J470" s="41" t="str">
        <f t="shared" si="69"/>
        <v/>
      </c>
      <c r="K470" s="41" t="e">
        <f>IF(B470&lt;&gt;"",J470*H470/12,"")</f>
        <v>#N/A</v>
      </c>
      <c r="L470" s="41" t="e">
        <f>IF(B470&lt;&gt;"",M470-J470,"")</f>
        <v>#N/A</v>
      </c>
      <c r="M470" s="41" t="e">
        <f>IF(B470&lt;&gt;"",M469+I470+K470,"")</f>
        <v>#N/A</v>
      </c>
      <c r="N470" s="41" t="str">
        <f>IF(G470&lt;&gt;"",IF(E470&gt;=$G$7,$G$5,0),"")</f>
        <v/>
      </c>
      <c r="O470" s="41" t="str">
        <f t="shared" si="70"/>
        <v/>
      </c>
      <c r="P470" s="41" t="str">
        <f>IF(G470&lt;&gt;"",R469*H470/12,"")</f>
        <v/>
      </c>
      <c r="Q470" s="41" t="str">
        <f>IF(G470&lt;&gt;"",R470-O470,"")</f>
        <v/>
      </c>
      <c r="R470" s="41" t="str">
        <f>IF(G470&lt;&gt;"",R469+N470+P470,"")</f>
        <v/>
      </c>
      <c r="T470" s="40" t="e">
        <f t="shared" si="71"/>
        <v>#N/A</v>
      </c>
      <c r="U470" s="53" t="str">
        <f>J470</f>
        <v/>
      </c>
      <c r="V470" s="53" t="e">
        <f>M470</f>
        <v>#N/A</v>
      </c>
      <c r="W470" s="53" t="str">
        <f>O470</f>
        <v/>
      </c>
      <c r="X470" s="53" t="str">
        <f>R470</f>
        <v/>
      </c>
    </row>
    <row r="471" spans="1:24" x14ac:dyDescent="0.35">
      <c r="A471" s="37">
        <f t="shared" si="64"/>
        <v>455</v>
      </c>
      <c r="B471" s="37" t="e">
        <f>IF(F471&lt;=$G$10,VLOOKUP('[1]KALKULATOR 2023 PPK'!A486,[1]Robocze!$B$23:$C$102,2),"")</f>
        <v>#N/A</v>
      </c>
      <c r="C471" s="37" t="e">
        <f t="shared" si="65"/>
        <v>#N/A</v>
      </c>
      <c r="D471" s="38" t="e">
        <f t="shared" si="66"/>
        <v>#N/A</v>
      </c>
      <c r="E471" s="39" t="e">
        <f t="shared" si="72"/>
        <v>#N/A</v>
      </c>
      <c r="F471" s="43" t="e">
        <f t="shared" si="67"/>
        <v>#N/A</v>
      </c>
      <c r="G471" s="40" t="str">
        <f t="shared" si="68"/>
        <v/>
      </c>
      <c r="H471" s="42" t="e">
        <f>IF(F471&lt;=$G$10,$G$3,"")</f>
        <v>#N/A</v>
      </c>
      <c r="I471" s="41" t="e">
        <f>IF(B471&lt;&gt;"",$G$4,"")</f>
        <v>#N/A</v>
      </c>
      <c r="J471" s="41" t="str">
        <f t="shared" si="69"/>
        <v/>
      </c>
      <c r="K471" s="41" t="e">
        <f>IF(B471&lt;&gt;"",J471*H471/12,"")</f>
        <v>#N/A</v>
      </c>
      <c r="L471" s="41" t="e">
        <f>IF(B471&lt;&gt;"",M471-J471,"")</f>
        <v>#N/A</v>
      </c>
      <c r="M471" s="41" t="e">
        <f>IF(B471&lt;&gt;"",M470+I471+K471,"")</f>
        <v>#N/A</v>
      </c>
      <c r="N471" s="41" t="str">
        <f>IF(G471&lt;&gt;"",IF(E471&gt;=$G$7,$G$5,0),"")</f>
        <v/>
      </c>
      <c r="O471" s="41" t="str">
        <f t="shared" si="70"/>
        <v/>
      </c>
      <c r="P471" s="41" t="str">
        <f>IF(G471&lt;&gt;"",R470*H471/12,"")</f>
        <v/>
      </c>
      <c r="Q471" s="41" t="str">
        <f>IF(G471&lt;&gt;"",R471-O471,"")</f>
        <v/>
      </c>
      <c r="R471" s="41" t="str">
        <f>IF(G471&lt;&gt;"",R470+N471+P471,"")</f>
        <v/>
      </c>
      <c r="T471" s="40" t="e">
        <f t="shared" si="71"/>
        <v>#N/A</v>
      </c>
      <c r="U471" s="53" t="str">
        <f>J471</f>
        <v/>
      </c>
      <c r="V471" s="53" t="e">
        <f>M471</f>
        <v>#N/A</v>
      </c>
      <c r="W471" s="53" t="str">
        <f>O471</f>
        <v/>
      </c>
      <c r="X471" s="53" t="str">
        <f>R471</f>
        <v/>
      </c>
    </row>
    <row r="472" spans="1:24" x14ac:dyDescent="0.35">
      <c r="A472" s="37">
        <f t="shared" si="64"/>
        <v>456</v>
      </c>
      <c r="B472" s="44" t="e">
        <f>IF(F472&lt;=$G$10,VLOOKUP('[1]KALKULATOR 2023 PPK'!A487,[1]Robocze!$B$23:$C$102,2),"")</f>
        <v>#N/A</v>
      </c>
      <c r="C472" s="44" t="e">
        <f t="shared" si="65"/>
        <v>#N/A</v>
      </c>
      <c r="D472" s="38" t="e">
        <f t="shared" si="66"/>
        <v>#N/A</v>
      </c>
      <c r="E472" s="45" t="e">
        <f t="shared" si="72"/>
        <v>#N/A</v>
      </c>
      <c r="F472" s="46" t="e">
        <f t="shared" si="67"/>
        <v>#N/A</v>
      </c>
      <c r="G472" s="47" t="str">
        <f t="shared" si="68"/>
        <v/>
      </c>
      <c r="H472" s="42" t="e">
        <f>IF(F472&lt;=$G$10,$G$3,"")</f>
        <v>#N/A</v>
      </c>
      <c r="I472" s="41" t="e">
        <f>IF(B472&lt;&gt;"",$G$4,"")</f>
        <v>#N/A</v>
      </c>
      <c r="J472" s="48" t="str">
        <f t="shared" si="69"/>
        <v/>
      </c>
      <c r="K472" s="41" t="e">
        <f>IF(B472&lt;&gt;"",J472*H472/12,"")</f>
        <v>#N/A</v>
      </c>
      <c r="L472" s="48" t="e">
        <f>IF(B472&lt;&gt;"",M472-J472,"")</f>
        <v>#N/A</v>
      </c>
      <c r="M472" s="41" t="e">
        <f>IF(B472&lt;&gt;"",M471+I472+K472,"")</f>
        <v>#N/A</v>
      </c>
      <c r="N472" s="41" t="str">
        <f>IF(G472&lt;&gt;"",IF(E472&gt;=$G$7,$G$5,0),"")</f>
        <v/>
      </c>
      <c r="O472" s="48" t="str">
        <f t="shared" si="70"/>
        <v/>
      </c>
      <c r="P472" s="41" t="str">
        <f>IF(G472&lt;&gt;"",R471*H472/12,"")</f>
        <v/>
      </c>
      <c r="Q472" s="48" t="str">
        <f>IF(G472&lt;&gt;"",R472-O472,"")</f>
        <v/>
      </c>
      <c r="R472" s="41" t="str">
        <f>IF(G472&lt;&gt;"",R471+N472+P472,"")</f>
        <v/>
      </c>
      <c r="T472" s="40" t="e">
        <f t="shared" si="71"/>
        <v>#N/A</v>
      </c>
      <c r="U472" s="53" t="str">
        <f>J472</f>
        <v/>
      </c>
      <c r="V472" s="53" t="e">
        <f>M472</f>
        <v>#N/A</v>
      </c>
      <c r="W472" s="53" t="str">
        <f>O472</f>
        <v/>
      </c>
      <c r="X472" s="53" t="str">
        <f>R472</f>
        <v/>
      </c>
    </row>
    <row r="473" spans="1:24" x14ac:dyDescent="0.35">
      <c r="A473" s="37">
        <f t="shared" si="64"/>
        <v>457</v>
      </c>
      <c r="B473" s="37" t="e">
        <f>IF(F473&lt;=$G$10,VLOOKUP('[1]KALKULATOR 2023 PPK'!A488,[1]Robocze!$B$23:$C$102,2),"")</f>
        <v>#N/A</v>
      </c>
      <c r="C473" s="37" t="e">
        <f t="shared" si="65"/>
        <v>#N/A</v>
      </c>
      <c r="D473" s="38" t="e">
        <f t="shared" si="66"/>
        <v>#N/A</v>
      </c>
      <c r="E473" s="39" t="e">
        <f t="shared" si="72"/>
        <v>#N/A</v>
      </c>
      <c r="F473" s="40" t="e">
        <f t="shared" si="67"/>
        <v>#N/A</v>
      </c>
      <c r="G473" s="40" t="str">
        <f t="shared" si="68"/>
        <v/>
      </c>
      <c r="H473" s="42" t="e">
        <f>IF(F473&lt;=$G$10,$G$3,"")</f>
        <v>#N/A</v>
      </c>
      <c r="I473" s="41" t="e">
        <f>IF(B473&lt;&gt;"",$G$4,"")</f>
        <v>#N/A</v>
      </c>
      <c r="J473" s="41" t="str">
        <f t="shared" si="69"/>
        <v/>
      </c>
      <c r="K473" s="41" t="e">
        <f>IF(B473&lt;&gt;"",J473*H473/12,"")</f>
        <v>#N/A</v>
      </c>
      <c r="L473" s="41" t="e">
        <f>IF(B473&lt;&gt;"",M473-J473,"")</f>
        <v>#N/A</v>
      </c>
      <c r="M473" s="41" t="e">
        <f>IF(B473&lt;&gt;"",M472+I473+K473,"")</f>
        <v>#N/A</v>
      </c>
      <c r="N473" s="41" t="str">
        <f>IF(G473&lt;&gt;"",IF(E473&gt;=$G$7,$G$5,0),"")</f>
        <v/>
      </c>
      <c r="O473" s="41" t="str">
        <f t="shared" si="70"/>
        <v/>
      </c>
      <c r="P473" s="41" t="str">
        <f>IF(G473&lt;&gt;"",R472*H473/12,"")</f>
        <v/>
      </c>
      <c r="Q473" s="41" t="str">
        <f>IF(G473&lt;&gt;"",R473-O473,"")</f>
        <v/>
      </c>
      <c r="R473" s="41" t="str">
        <f>IF(G473&lt;&gt;"",R472+N473+P473,"")</f>
        <v/>
      </c>
      <c r="T473" s="40" t="e">
        <f t="shared" si="71"/>
        <v>#N/A</v>
      </c>
      <c r="U473" s="53" t="str">
        <f>J473</f>
        <v/>
      </c>
      <c r="V473" s="53" t="e">
        <f>M473</f>
        <v>#N/A</v>
      </c>
      <c r="W473" s="53" t="str">
        <f>O473</f>
        <v/>
      </c>
      <c r="X473" s="53" t="str">
        <f>R473</f>
        <v/>
      </c>
    </row>
    <row r="474" spans="1:24" s="56" customFormat="1" x14ac:dyDescent="0.35">
      <c r="A474" s="37">
        <f t="shared" si="64"/>
        <v>458</v>
      </c>
      <c r="B474" s="37" t="e">
        <f>IF(F474&lt;=$G$10,VLOOKUP('[1]KALKULATOR 2023 PPK'!A489,[1]Robocze!$B$23:$C$102,2),"")</f>
        <v>#N/A</v>
      </c>
      <c r="C474" s="37" t="e">
        <f t="shared" si="65"/>
        <v>#N/A</v>
      </c>
      <c r="D474" s="38" t="e">
        <f t="shared" si="66"/>
        <v>#N/A</v>
      </c>
      <c r="E474" s="39" t="e">
        <f t="shared" si="72"/>
        <v>#N/A</v>
      </c>
      <c r="F474" s="43" t="e">
        <f t="shared" si="67"/>
        <v>#N/A</v>
      </c>
      <c r="G474" s="40" t="str">
        <f t="shared" si="68"/>
        <v/>
      </c>
      <c r="H474" s="42" t="e">
        <f>IF(F474&lt;=$G$10,$G$3,"")</f>
        <v>#N/A</v>
      </c>
      <c r="I474" s="41" t="e">
        <f>IF(B474&lt;&gt;"",$G$4,"")</f>
        <v>#N/A</v>
      </c>
      <c r="J474" s="41" t="str">
        <f t="shared" si="69"/>
        <v/>
      </c>
      <c r="K474" s="41" t="e">
        <f>IF(B474&lt;&gt;"",J474*H474/12,"")</f>
        <v>#N/A</v>
      </c>
      <c r="L474" s="41" t="e">
        <f>IF(B474&lt;&gt;"",M474-J474,"")</f>
        <v>#N/A</v>
      </c>
      <c r="M474" s="41" t="e">
        <f>IF(B474&lt;&gt;"",M473+I474+K474,"")</f>
        <v>#N/A</v>
      </c>
      <c r="N474" s="41" t="str">
        <f>IF(G474&lt;&gt;"",IF(E474&gt;=$G$7,$G$5,0),"")</f>
        <v/>
      </c>
      <c r="O474" s="41" t="str">
        <f t="shared" si="70"/>
        <v/>
      </c>
      <c r="P474" s="41" t="str">
        <f>IF(G474&lt;&gt;"",R473*H474/12,"")</f>
        <v/>
      </c>
      <c r="Q474" s="41" t="str">
        <f>IF(G474&lt;&gt;"",R474-O474,"")</f>
        <v/>
      </c>
      <c r="R474" s="41" t="str">
        <f>IF(G474&lt;&gt;"",R473+N474+P474,"")</f>
        <v/>
      </c>
      <c r="T474" s="40" t="e">
        <f t="shared" si="71"/>
        <v>#N/A</v>
      </c>
      <c r="U474" s="53" t="str">
        <f>J474</f>
        <v/>
      </c>
      <c r="V474" s="53" t="e">
        <f>M474</f>
        <v>#N/A</v>
      </c>
      <c r="W474" s="53" t="str">
        <f>O474</f>
        <v/>
      </c>
      <c r="X474" s="53" t="str">
        <f>R474</f>
        <v/>
      </c>
    </row>
    <row r="475" spans="1:24" x14ac:dyDescent="0.35">
      <c r="A475" s="37">
        <f t="shared" si="64"/>
        <v>459</v>
      </c>
      <c r="B475" s="37" t="e">
        <f>IF(F475&lt;=$G$10,VLOOKUP('[1]KALKULATOR 2023 PPK'!A490,[1]Robocze!$B$23:$C$102,2),"")</f>
        <v>#N/A</v>
      </c>
      <c r="C475" s="37" t="e">
        <f t="shared" si="65"/>
        <v>#N/A</v>
      </c>
      <c r="D475" s="38" t="e">
        <f t="shared" si="66"/>
        <v>#N/A</v>
      </c>
      <c r="E475" s="39" t="e">
        <f t="shared" si="72"/>
        <v>#N/A</v>
      </c>
      <c r="F475" s="43" t="e">
        <f t="shared" si="67"/>
        <v>#N/A</v>
      </c>
      <c r="G475" s="40" t="str">
        <f t="shared" si="68"/>
        <v/>
      </c>
      <c r="H475" s="42" t="e">
        <f>IF(F475&lt;=$G$10,$G$3,"")</f>
        <v>#N/A</v>
      </c>
      <c r="I475" s="41" t="e">
        <f>IF(B475&lt;&gt;"",$G$4,"")</f>
        <v>#N/A</v>
      </c>
      <c r="J475" s="41" t="str">
        <f t="shared" si="69"/>
        <v/>
      </c>
      <c r="K475" s="41" t="e">
        <f>IF(B475&lt;&gt;"",J475*H475/12,"")</f>
        <v>#N/A</v>
      </c>
      <c r="L475" s="41" t="e">
        <f>IF(B475&lt;&gt;"",M475-J475,"")</f>
        <v>#N/A</v>
      </c>
      <c r="M475" s="41" t="e">
        <f>IF(B475&lt;&gt;"",M474+I475+K475,"")</f>
        <v>#N/A</v>
      </c>
      <c r="N475" s="41" t="str">
        <f>IF(G475&lt;&gt;"",IF(E475&gt;=$G$7,$G$5,0),"")</f>
        <v/>
      </c>
      <c r="O475" s="41" t="str">
        <f t="shared" si="70"/>
        <v/>
      </c>
      <c r="P475" s="41" t="str">
        <f>IF(G475&lt;&gt;"",R474*H475/12,"")</f>
        <v/>
      </c>
      <c r="Q475" s="41" t="str">
        <f>IF(G475&lt;&gt;"",R475-O475,"")</f>
        <v/>
      </c>
      <c r="R475" s="41" t="str">
        <f>IF(G475&lt;&gt;"",R474+N475+P475,"")</f>
        <v/>
      </c>
      <c r="T475" s="40" t="e">
        <f t="shared" si="71"/>
        <v>#N/A</v>
      </c>
      <c r="U475" s="53" t="str">
        <f>J475</f>
        <v/>
      </c>
      <c r="V475" s="53" t="e">
        <f>M475</f>
        <v>#N/A</v>
      </c>
      <c r="W475" s="53" t="str">
        <f>O475</f>
        <v/>
      </c>
      <c r="X475" s="53" t="str">
        <f>R475</f>
        <v/>
      </c>
    </row>
    <row r="476" spans="1:24" x14ac:dyDescent="0.35">
      <c r="A476" s="37">
        <f t="shared" si="64"/>
        <v>460</v>
      </c>
      <c r="B476" s="37" t="e">
        <f>IF(F476&lt;=$G$10,VLOOKUP('[1]KALKULATOR 2023 PPK'!A491,[1]Robocze!$B$23:$C$102,2),"")</f>
        <v>#N/A</v>
      </c>
      <c r="C476" s="37" t="e">
        <f t="shared" si="65"/>
        <v>#N/A</v>
      </c>
      <c r="D476" s="38" t="e">
        <f t="shared" si="66"/>
        <v>#N/A</v>
      </c>
      <c r="E476" s="39" t="e">
        <f t="shared" si="72"/>
        <v>#N/A</v>
      </c>
      <c r="F476" s="43" t="e">
        <f t="shared" si="67"/>
        <v>#N/A</v>
      </c>
      <c r="G476" s="40" t="str">
        <f t="shared" si="68"/>
        <v/>
      </c>
      <c r="H476" s="42" t="e">
        <f>IF(F476&lt;=$G$10,$G$3,"")</f>
        <v>#N/A</v>
      </c>
      <c r="I476" s="41" t="e">
        <f>IF(B476&lt;&gt;"",$G$4,"")</f>
        <v>#N/A</v>
      </c>
      <c r="J476" s="41" t="str">
        <f t="shared" si="69"/>
        <v/>
      </c>
      <c r="K476" s="41" t="e">
        <f>IF(B476&lt;&gt;"",J476*H476/12,"")</f>
        <v>#N/A</v>
      </c>
      <c r="L476" s="41" t="e">
        <f>IF(B476&lt;&gt;"",M476-J476,"")</f>
        <v>#N/A</v>
      </c>
      <c r="M476" s="41" t="e">
        <f>IF(B476&lt;&gt;"",M475+I476+K476,"")</f>
        <v>#N/A</v>
      </c>
      <c r="N476" s="41" t="str">
        <f>IF(G476&lt;&gt;"",IF(E476&gt;=$G$7,$G$5,0),"")</f>
        <v/>
      </c>
      <c r="O476" s="41" t="str">
        <f t="shared" si="70"/>
        <v/>
      </c>
      <c r="P476" s="41" t="str">
        <f>IF(G476&lt;&gt;"",R475*H476/12,"")</f>
        <v/>
      </c>
      <c r="Q476" s="41" t="str">
        <f>IF(G476&lt;&gt;"",R476-O476,"")</f>
        <v/>
      </c>
      <c r="R476" s="41" t="str">
        <f>IF(G476&lt;&gt;"",R475+N476+P476,"")</f>
        <v/>
      </c>
      <c r="T476" s="40" t="e">
        <f t="shared" si="71"/>
        <v>#N/A</v>
      </c>
      <c r="U476" s="53" t="str">
        <f>J476</f>
        <v/>
      </c>
      <c r="V476" s="53" t="e">
        <f>M476</f>
        <v>#N/A</v>
      </c>
      <c r="W476" s="53" t="str">
        <f>O476</f>
        <v/>
      </c>
      <c r="X476" s="53" t="str">
        <f>R476</f>
        <v/>
      </c>
    </row>
    <row r="477" spans="1:24" x14ac:dyDescent="0.35">
      <c r="A477" s="37">
        <f t="shared" si="64"/>
        <v>461</v>
      </c>
      <c r="B477" s="37" t="e">
        <f>IF(F477&lt;=$G$10,VLOOKUP('[1]KALKULATOR 2023 PPK'!A492,[1]Robocze!$B$23:$C$102,2),"")</f>
        <v>#N/A</v>
      </c>
      <c r="C477" s="37" t="e">
        <f t="shared" si="65"/>
        <v>#N/A</v>
      </c>
      <c r="D477" s="38" t="e">
        <f t="shared" si="66"/>
        <v>#N/A</v>
      </c>
      <c r="E477" s="39" t="e">
        <f t="shared" si="72"/>
        <v>#N/A</v>
      </c>
      <c r="F477" s="43" t="e">
        <f t="shared" si="67"/>
        <v>#N/A</v>
      </c>
      <c r="G477" s="40" t="str">
        <f t="shared" si="68"/>
        <v/>
      </c>
      <c r="H477" s="42" t="e">
        <f>IF(F477&lt;=$G$10,$G$3,"")</f>
        <v>#N/A</v>
      </c>
      <c r="I477" s="41" t="e">
        <f>IF(B477&lt;&gt;"",$G$4,"")</f>
        <v>#N/A</v>
      </c>
      <c r="J477" s="41" t="str">
        <f t="shared" si="69"/>
        <v/>
      </c>
      <c r="K477" s="41" t="e">
        <f>IF(B477&lt;&gt;"",J477*H477/12,"")</f>
        <v>#N/A</v>
      </c>
      <c r="L477" s="41" t="e">
        <f>IF(B477&lt;&gt;"",M477-J477,"")</f>
        <v>#N/A</v>
      </c>
      <c r="M477" s="41" t="e">
        <f>IF(B477&lt;&gt;"",M476+I477+K477,"")</f>
        <v>#N/A</v>
      </c>
      <c r="N477" s="41" t="str">
        <f>IF(G477&lt;&gt;"",IF(E477&gt;=$G$7,$G$5,0),"")</f>
        <v/>
      </c>
      <c r="O477" s="41" t="str">
        <f t="shared" si="70"/>
        <v/>
      </c>
      <c r="P477" s="41" t="str">
        <f>IF(G477&lt;&gt;"",R476*H477/12,"")</f>
        <v/>
      </c>
      <c r="Q477" s="41" t="str">
        <f>IF(G477&lt;&gt;"",R477-O477,"")</f>
        <v/>
      </c>
      <c r="R477" s="41" t="str">
        <f>IF(G477&lt;&gt;"",R476+N477+P477,"")</f>
        <v/>
      </c>
      <c r="T477" s="40" t="e">
        <f t="shared" si="71"/>
        <v>#N/A</v>
      </c>
      <c r="U477" s="53" t="str">
        <f>J477</f>
        <v/>
      </c>
      <c r="V477" s="53" t="e">
        <f>M477</f>
        <v>#N/A</v>
      </c>
      <c r="W477" s="53" t="str">
        <f>O477</f>
        <v/>
      </c>
      <c r="X477" s="53" t="str">
        <f>R477</f>
        <v/>
      </c>
    </row>
    <row r="478" spans="1:24" x14ac:dyDescent="0.35">
      <c r="A478" s="37">
        <f t="shared" si="64"/>
        <v>462</v>
      </c>
      <c r="B478" s="37" t="e">
        <f>IF(F478&lt;=$G$10,VLOOKUP('[1]KALKULATOR 2023 PPK'!A493,[1]Robocze!$B$23:$C$102,2),"")</f>
        <v>#N/A</v>
      </c>
      <c r="C478" s="37" t="e">
        <f t="shared" si="65"/>
        <v>#N/A</v>
      </c>
      <c r="D478" s="38" t="e">
        <f t="shared" si="66"/>
        <v>#N/A</v>
      </c>
      <c r="E478" s="39" t="e">
        <f t="shared" si="72"/>
        <v>#N/A</v>
      </c>
      <c r="F478" s="43" t="e">
        <f t="shared" si="67"/>
        <v>#N/A</v>
      </c>
      <c r="G478" s="40" t="str">
        <f t="shared" si="68"/>
        <v/>
      </c>
      <c r="H478" s="42" t="e">
        <f>IF(F478&lt;=$G$10,$G$3,"")</f>
        <v>#N/A</v>
      </c>
      <c r="I478" s="41" t="e">
        <f>IF(B478&lt;&gt;"",$G$4,"")</f>
        <v>#N/A</v>
      </c>
      <c r="J478" s="41" t="str">
        <f t="shared" si="69"/>
        <v/>
      </c>
      <c r="K478" s="41" t="e">
        <f>IF(B478&lt;&gt;"",J478*H478/12,"")</f>
        <v>#N/A</v>
      </c>
      <c r="L478" s="41" t="e">
        <f>IF(B478&lt;&gt;"",M478-J478,"")</f>
        <v>#N/A</v>
      </c>
      <c r="M478" s="41" t="e">
        <f>IF(B478&lt;&gt;"",M477+I478+K478,"")</f>
        <v>#N/A</v>
      </c>
      <c r="N478" s="41" t="str">
        <f>IF(G478&lt;&gt;"",IF(E478&gt;=$G$7,$G$5,0),"")</f>
        <v/>
      </c>
      <c r="O478" s="41" t="str">
        <f t="shared" si="70"/>
        <v/>
      </c>
      <c r="P478" s="41" t="str">
        <f>IF(G478&lt;&gt;"",R477*H478/12,"")</f>
        <v/>
      </c>
      <c r="Q478" s="41" t="str">
        <f>IF(G478&lt;&gt;"",R478-O478,"")</f>
        <v/>
      </c>
      <c r="R478" s="41" t="str">
        <f>IF(G478&lt;&gt;"",R477+N478+P478,"")</f>
        <v/>
      </c>
      <c r="T478" s="40" t="e">
        <f t="shared" si="71"/>
        <v>#N/A</v>
      </c>
      <c r="U478" s="53" t="str">
        <f>J478</f>
        <v/>
      </c>
      <c r="V478" s="53" t="e">
        <f>M478</f>
        <v>#N/A</v>
      </c>
      <c r="W478" s="53" t="str">
        <f>O478</f>
        <v/>
      </c>
      <c r="X478" s="53" t="str">
        <f>R478</f>
        <v/>
      </c>
    </row>
    <row r="479" spans="1:24" x14ac:dyDescent="0.35">
      <c r="A479" s="37">
        <f t="shared" si="64"/>
        <v>463</v>
      </c>
      <c r="B479" s="37" t="e">
        <f>IF(F479&lt;=$G$10,VLOOKUP('[1]KALKULATOR 2023 PPK'!A494,[1]Robocze!$B$23:$C$102,2),"")</f>
        <v>#N/A</v>
      </c>
      <c r="C479" s="37" t="e">
        <f t="shared" si="65"/>
        <v>#N/A</v>
      </c>
      <c r="D479" s="38" t="e">
        <f t="shared" si="66"/>
        <v>#N/A</v>
      </c>
      <c r="E479" s="39" t="e">
        <f t="shared" si="72"/>
        <v>#N/A</v>
      </c>
      <c r="F479" s="43" t="e">
        <f t="shared" si="67"/>
        <v>#N/A</v>
      </c>
      <c r="G479" s="40" t="str">
        <f t="shared" si="68"/>
        <v/>
      </c>
      <c r="H479" s="42" t="e">
        <f>IF(F479&lt;=$G$10,$G$3,"")</f>
        <v>#N/A</v>
      </c>
      <c r="I479" s="41" t="e">
        <f>IF(B479&lt;&gt;"",$G$4,"")</f>
        <v>#N/A</v>
      </c>
      <c r="J479" s="41" t="str">
        <f t="shared" si="69"/>
        <v/>
      </c>
      <c r="K479" s="41" t="e">
        <f>IF(B479&lt;&gt;"",J479*H479/12,"")</f>
        <v>#N/A</v>
      </c>
      <c r="L479" s="41" t="e">
        <f>IF(B479&lt;&gt;"",M479-J479,"")</f>
        <v>#N/A</v>
      </c>
      <c r="M479" s="41" t="e">
        <f>IF(B479&lt;&gt;"",M478+I479+K479,"")</f>
        <v>#N/A</v>
      </c>
      <c r="N479" s="41" t="str">
        <f>IF(G479&lt;&gt;"",IF(E479&gt;=$G$7,$G$5,0),"")</f>
        <v/>
      </c>
      <c r="O479" s="41" t="str">
        <f t="shared" si="70"/>
        <v/>
      </c>
      <c r="P479" s="41" t="str">
        <f>IF(G479&lt;&gt;"",R478*H479/12,"")</f>
        <v/>
      </c>
      <c r="Q479" s="41" t="str">
        <f>IF(G479&lt;&gt;"",R479-O479,"")</f>
        <v/>
      </c>
      <c r="R479" s="41" t="str">
        <f>IF(G479&lt;&gt;"",R478+N479+P479,"")</f>
        <v/>
      </c>
      <c r="T479" s="40" t="e">
        <f t="shared" si="71"/>
        <v>#N/A</v>
      </c>
      <c r="U479" s="53" t="str">
        <f>J479</f>
        <v/>
      </c>
      <c r="V479" s="53" t="e">
        <f>M479</f>
        <v>#N/A</v>
      </c>
      <c r="W479" s="53" t="str">
        <f>O479</f>
        <v/>
      </c>
      <c r="X479" s="53" t="str">
        <f>R479</f>
        <v/>
      </c>
    </row>
    <row r="480" spans="1:24" x14ac:dyDescent="0.35">
      <c r="A480" s="37">
        <f t="shared" si="64"/>
        <v>464</v>
      </c>
      <c r="B480" s="37" t="e">
        <f>IF(F480&lt;=$G$10,VLOOKUP('[1]KALKULATOR 2023 PPK'!A495,[1]Robocze!$B$23:$C$102,2),"")</f>
        <v>#N/A</v>
      </c>
      <c r="C480" s="37" t="e">
        <f t="shared" si="65"/>
        <v>#N/A</v>
      </c>
      <c r="D480" s="38" t="e">
        <f t="shared" si="66"/>
        <v>#N/A</v>
      </c>
      <c r="E480" s="39" t="e">
        <f t="shared" si="72"/>
        <v>#N/A</v>
      </c>
      <c r="F480" s="43" t="e">
        <f t="shared" si="67"/>
        <v>#N/A</v>
      </c>
      <c r="G480" s="40" t="str">
        <f t="shared" si="68"/>
        <v/>
      </c>
      <c r="H480" s="42" t="e">
        <f>IF(F480&lt;=$G$10,$G$3,"")</f>
        <v>#N/A</v>
      </c>
      <c r="I480" s="41" t="e">
        <f>IF(B480&lt;&gt;"",$G$4,"")</f>
        <v>#N/A</v>
      </c>
      <c r="J480" s="41" t="str">
        <f t="shared" si="69"/>
        <v/>
      </c>
      <c r="K480" s="41" t="e">
        <f>IF(B480&lt;&gt;"",J480*H480/12,"")</f>
        <v>#N/A</v>
      </c>
      <c r="L480" s="41" t="e">
        <f>IF(B480&lt;&gt;"",M480-J480,"")</f>
        <v>#N/A</v>
      </c>
      <c r="M480" s="41" t="e">
        <f>IF(B480&lt;&gt;"",M479+I480+K480,"")</f>
        <v>#N/A</v>
      </c>
      <c r="N480" s="41" t="str">
        <f>IF(G480&lt;&gt;"",IF(E480&gt;=$G$7,$G$5,0),"")</f>
        <v/>
      </c>
      <c r="O480" s="41" t="str">
        <f t="shared" si="70"/>
        <v/>
      </c>
      <c r="P480" s="41" t="str">
        <f>IF(G480&lt;&gt;"",R479*H480/12,"")</f>
        <v/>
      </c>
      <c r="Q480" s="41" t="str">
        <f>IF(G480&lt;&gt;"",R480-O480,"")</f>
        <v/>
      </c>
      <c r="R480" s="41" t="str">
        <f>IF(G480&lt;&gt;"",R479+N480+P480,"")</f>
        <v/>
      </c>
      <c r="T480" s="40" t="e">
        <f t="shared" si="71"/>
        <v>#N/A</v>
      </c>
      <c r="U480" s="53" t="str">
        <f>J480</f>
        <v/>
      </c>
      <c r="V480" s="53" t="e">
        <f>M480</f>
        <v>#N/A</v>
      </c>
      <c r="W480" s="53" t="str">
        <f>O480</f>
        <v/>
      </c>
      <c r="X480" s="53" t="str">
        <f>R480</f>
        <v/>
      </c>
    </row>
    <row r="481" spans="1:24" x14ac:dyDescent="0.35">
      <c r="A481" s="37">
        <f t="shared" si="64"/>
        <v>465</v>
      </c>
      <c r="B481" s="37" t="e">
        <f>IF(F481&lt;=$G$10,VLOOKUP('[1]KALKULATOR 2023 PPK'!A496,[1]Robocze!$B$23:$C$102,2),"")</f>
        <v>#N/A</v>
      </c>
      <c r="C481" s="37" t="e">
        <f t="shared" si="65"/>
        <v>#N/A</v>
      </c>
      <c r="D481" s="38" t="e">
        <f t="shared" si="66"/>
        <v>#N/A</v>
      </c>
      <c r="E481" s="39" t="e">
        <f t="shared" si="72"/>
        <v>#N/A</v>
      </c>
      <c r="F481" s="43" t="e">
        <f t="shared" si="67"/>
        <v>#N/A</v>
      </c>
      <c r="G481" s="40" t="str">
        <f t="shared" si="68"/>
        <v/>
      </c>
      <c r="H481" s="42" t="e">
        <f>IF(F481&lt;=$G$10,$G$3,"")</f>
        <v>#N/A</v>
      </c>
      <c r="I481" s="41" t="e">
        <f>IF(B481&lt;&gt;"",$G$4,"")</f>
        <v>#N/A</v>
      </c>
      <c r="J481" s="41" t="str">
        <f t="shared" si="69"/>
        <v/>
      </c>
      <c r="K481" s="41" t="e">
        <f>IF(B481&lt;&gt;"",J481*H481/12,"")</f>
        <v>#N/A</v>
      </c>
      <c r="L481" s="41" t="e">
        <f>IF(B481&lt;&gt;"",M481-J481,"")</f>
        <v>#N/A</v>
      </c>
      <c r="M481" s="41" t="e">
        <f>IF(B481&lt;&gt;"",M480+I481+K481,"")</f>
        <v>#N/A</v>
      </c>
      <c r="N481" s="41" t="str">
        <f>IF(G481&lt;&gt;"",IF(E481&gt;=$G$7,$G$5,0),"")</f>
        <v/>
      </c>
      <c r="O481" s="41" t="str">
        <f t="shared" si="70"/>
        <v/>
      </c>
      <c r="P481" s="41" t="str">
        <f>IF(G481&lt;&gt;"",R480*H481/12,"")</f>
        <v/>
      </c>
      <c r="Q481" s="41" t="str">
        <f>IF(G481&lt;&gt;"",R481-O481,"")</f>
        <v/>
      </c>
      <c r="R481" s="41" t="str">
        <f>IF(G481&lt;&gt;"",R480+N481+P481,"")</f>
        <v/>
      </c>
      <c r="T481" s="40" t="e">
        <f t="shared" si="71"/>
        <v>#N/A</v>
      </c>
      <c r="U481" s="53" t="str">
        <f>J481</f>
        <v/>
      </c>
      <c r="V481" s="53" t="e">
        <f>M481</f>
        <v>#N/A</v>
      </c>
      <c r="W481" s="53" t="str">
        <f>O481</f>
        <v/>
      </c>
      <c r="X481" s="53" t="str">
        <f>R481</f>
        <v/>
      </c>
    </row>
    <row r="482" spans="1:24" x14ac:dyDescent="0.35">
      <c r="A482" s="37">
        <f t="shared" si="64"/>
        <v>466</v>
      </c>
      <c r="B482" s="37" t="e">
        <f>IF(F482&lt;=$G$10,VLOOKUP('[1]KALKULATOR 2023 PPK'!A497,[1]Robocze!$B$23:$C$102,2),"")</f>
        <v>#N/A</v>
      </c>
      <c r="C482" s="37" t="e">
        <f t="shared" si="65"/>
        <v>#N/A</v>
      </c>
      <c r="D482" s="38" t="e">
        <f t="shared" si="66"/>
        <v>#N/A</v>
      </c>
      <c r="E482" s="39" t="e">
        <f t="shared" si="72"/>
        <v>#N/A</v>
      </c>
      <c r="F482" s="43" t="e">
        <f t="shared" si="67"/>
        <v>#N/A</v>
      </c>
      <c r="G482" s="40" t="str">
        <f t="shared" si="68"/>
        <v/>
      </c>
      <c r="H482" s="42" t="e">
        <f>IF(F482&lt;=$G$10,$G$3,"")</f>
        <v>#N/A</v>
      </c>
      <c r="I482" s="41" t="e">
        <f>IF(B482&lt;&gt;"",$G$4,"")</f>
        <v>#N/A</v>
      </c>
      <c r="J482" s="41" t="str">
        <f t="shared" si="69"/>
        <v/>
      </c>
      <c r="K482" s="41" t="e">
        <f>IF(B482&lt;&gt;"",J482*H482/12,"")</f>
        <v>#N/A</v>
      </c>
      <c r="L482" s="41" t="e">
        <f>IF(B482&lt;&gt;"",M482-J482,"")</f>
        <v>#N/A</v>
      </c>
      <c r="M482" s="41" t="e">
        <f>IF(B482&lt;&gt;"",M481+I482+K482,"")</f>
        <v>#N/A</v>
      </c>
      <c r="N482" s="41" t="str">
        <f>IF(G482&lt;&gt;"",IF(E482&gt;=$G$7,$G$5,0),"")</f>
        <v/>
      </c>
      <c r="O482" s="41" t="str">
        <f t="shared" si="70"/>
        <v/>
      </c>
      <c r="P482" s="41" t="str">
        <f>IF(G482&lt;&gt;"",R481*H482/12,"")</f>
        <v/>
      </c>
      <c r="Q482" s="41" t="str">
        <f>IF(G482&lt;&gt;"",R482-O482,"")</f>
        <v/>
      </c>
      <c r="R482" s="41" t="str">
        <f>IF(G482&lt;&gt;"",R481+N482+P482,"")</f>
        <v/>
      </c>
      <c r="T482" s="40" t="e">
        <f t="shared" si="71"/>
        <v>#N/A</v>
      </c>
      <c r="U482" s="53" t="str">
        <f>J482</f>
        <v/>
      </c>
      <c r="V482" s="53" t="e">
        <f>M482</f>
        <v>#N/A</v>
      </c>
      <c r="W482" s="53" t="str">
        <f>O482</f>
        <v/>
      </c>
      <c r="X482" s="53" t="str">
        <f>R482</f>
        <v/>
      </c>
    </row>
    <row r="483" spans="1:24" x14ac:dyDescent="0.35">
      <c r="A483" s="37">
        <f t="shared" si="64"/>
        <v>467</v>
      </c>
      <c r="B483" s="37" t="e">
        <f>IF(F483&lt;=$G$10,VLOOKUP('[1]KALKULATOR 2023 PPK'!A498,[1]Robocze!$B$23:$C$102,2),"")</f>
        <v>#N/A</v>
      </c>
      <c r="C483" s="37" t="e">
        <f t="shared" si="65"/>
        <v>#N/A</v>
      </c>
      <c r="D483" s="38" t="e">
        <f t="shared" si="66"/>
        <v>#N/A</v>
      </c>
      <c r="E483" s="39" t="e">
        <f t="shared" si="72"/>
        <v>#N/A</v>
      </c>
      <c r="F483" s="43" t="e">
        <f t="shared" si="67"/>
        <v>#N/A</v>
      </c>
      <c r="G483" s="40" t="str">
        <f t="shared" si="68"/>
        <v/>
      </c>
      <c r="H483" s="42" t="e">
        <f>IF(F483&lt;=$G$10,$G$3,"")</f>
        <v>#N/A</v>
      </c>
      <c r="I483" s="41" t="e">
        <f>IF(B483&lt;&gt;"",$G$4,"")</f>
        <v>#N/A</v>
      </c>
      <c r="J483" s="41" t="str">
        <f t="shared" si="69"/>
        <v/>
      </c>
      <c r="K483" s="41" t="e">
        <f>IF(B483&lt;&gt;"",J483*H483/12,"")</f>
        <v>#N/A</v>
      </c>
      <c r="L483" s="41" t="e">
        <f>IF(B483&lt;&gt;"",M483-J483,"")</f>
        <v>#N/A</v>
      </c>
      <c r="M483" s="41" t="e">
        <f>IF(B483&lt;&gt;"",M482+I483+K483,"")</f>
        <v>#N/A</v>
      </c>
      <c r="N483" s="41" t="str">
        <f>IF(G483&lt;&gt;"",IF(E483&gt;=$G$7,$G$5,0),"")</f>
        <v/>
      </c>
      <c r="O483" s="41" t="str">
        <f t="shared" si="70"/>
        <v/>
      </c>
      <c r="P483" s="41" t="str">
        <f>IF(G483&lt;&gt;"",R482*H483/12,"")</f>
        <v/>
      </c>
      <c r="Q483" s="41" t="str">
        <f>IF(G483&lt;&gt;"",R483-O483,"")</f>
        <v/>
      </c>
      <c r="R483" s="41" t="str">
        <f>IF(G483&lt;&gt;"",R482+N483+P483,"")</f>
        <v/>
      </c>
      <c r="T483" s="40" t="e">
        <f t="shared" si="71"/>
        <v>#N/A</v>
      </c>
      <c r="U483" s="53" t="str">
        <f>J483</f>
        <v/>
      </c>
      <c r="V483" s="53" t="e">
        <f>M483</f>
        <v>#N/A</v>
      </c>
      <c r="W483" s="53" t="str">
        <f>O483</f>
        <v/>
      </c>
      <c r="X483" s="53" t="str">
        <f>R483</f>
        <v/>
      </c>
    </row>
    <row r="484" spans="1:24" x14ac:dyDescent="0.35">
      <c r="A484" s="37">
        <f t="shared" si="64"/>
        <v>468</v>
      </c>
      <c r="B484" s="44" t="e">
        <f>IF(F484&lt;=$G$10,VLOOKUP('[1]KALKULATOR 2023 PPK'!A499,[1]Robocze!$B$23:$C$102,2),"")</f>
        <v>#N/A</v>
      </c>
      <c r="C484" s="44" t="e">
        <f t="shared" si="65"/>
        <v>#N/A</v>
      </c>
      <c r="D484" s="38" t="e">
        <f t="shared" si="66"/>
        <v>#N/A</v>
      </c>
      <c r="E484" s="45" t="e">
        <f t="shared" si="72"/>
        <v>#N/A</v>
      </c>
      <c r="F484" s="46" t="e">
        <f t="shared" si="67"/>
        <v>#N/A</v>
      </c>
      <c r="G484" s="47" t="str">
        <f t="shared" si="68"/>
        <v/>
      </c>
      <c r="H484" s="42" t="e">
        <f>IF(F484&lt;=$G$10,$G$3,"")</f>
        <v>#N/A</v>
      </c>
      <c r="I484" s="41" t="e">
        <f>IF(B484&lt;&gt;"",$G$4,"")</f>
        <v>#N/A</v>
      </c>
      <c r="J484" s="48" t="str">
        <f t="shared" si="69"/>
        <v/>
      </c>
      <c r="K484" s="41" t="e">
        <f>IF(B484&lt;&gt;"",J484*H484/12,"")</f>
        <v>#N/A</v>
      </c>
      <c r="L484" s="48" t="e">
        <f>IF(B484&lt;&gt;"",M484-J484,"")</f>
        <v>#N/A</v>
      </c>
      <c r="M484" s="41" t="e">
        <f>IF(B484&lt;&gt;"",M483+I484+K484,"")</f>
        <v>#N/A</v>
      </c>
      <c r="N484" s="41" t="str">
        <f>IF(G484&lt;&gt;"",IF(E484&gt;=$G$7,$G$5,0),"")</f>
        <v/>
      </c>
      <c r="O484" s="48" t="str">
        <f t="shared" si="70"/>
        <v/>
      </c>
      <c r="P484" s="41" t="str">
        <f>IF(G484&lt;&gt;"",R483*H484/12,"")</f>
        <v/>
      </c>
      <c r="Q484" s="48" t="str">
        <f>IF(G484&lt;&gt;"",R484-O484,"")</f>
        <v/>
      </c>
      <c r="R484" s="41" t="str">
        <f>IF(G484&lt;&gt;"",R483+N484+P484,"")</f>
        <v/>
      </c>
      <c r="T484" s="40" t="e">
        <f t="shared" si="71"/>
        <v>#N/A</v>
      </c>
      <c r="U484" s="53" t="str">
        <f>J484</f>
        <v/>
      </c>
      <c r="V484" s="53" t="e">
        <f>M484</f>
        <v>#N/A</v>
      </c>
      <c r="W484" s="53" t="str">
        <f>O484</f>
        <v/>
      </c>
      <c r="X484" s="53" t="str">
        <f>R484</f>
        <v/>
      </c>
    </row>
    <row r="485" spans="1:24" x14ac:dyDescent="0.35">
      <c r="A485" s="37">
        <f t="shared" si="64"/>
        <v>469</v>
      </c>
      <c r="B485" s="37" t="e">
        <f>IF(F485&lt;=$G$10,VLOOKUP('[1]KALKULATOR 2023 PPK'!A500,[1]Robocze!$B$23:$C$102,2),"")</f>
        <v>#N/A</v>
      </c>
      <c r="C485" s="37" t="e">
        <f t="shared" si="65"/>
        <v>#N/A</v>
      </c>
      <c r="D485" s="38" t="e">
        <f t="shared" si="66"/>
        <v>#N/A</v>
      </c>
      <c r="E485" s="39" t="e">
        <f t="shared" si="72"/>
        <v>#N/A</v>
      </c>
      <c r="F485" s="40" t="e">
        <f t="shared" si="67"/>
        <v>#N/A</v>
      </c>
      <c r="G485" s="40" t="str">
        <f t="shared" si="68"/>
        <v/>
      </c>
      <c r="H485" s="42" t="e">
        <f>IF(F485&lt;=$G$10,$G$3,"")</f>
        <v>#N/A</v>
      </c>
      <c r="I485" s="41" t="e">
        <f>IF(B485&lt;&gt;"",$G$4,"")</f>
        <v>#N/A</v>
      </c>
      <c r="J485" s="41" t="str">
        <f t="shared" si="69"/>
        <v/>
      </c>
      <c r="K485" s="41" t="e">
        <f>IF(B485&lt;&gt;"",J485*H485/12,"")</f>
        <v>#N/A</v>
      </c>
      <c r="L485" s="41" t="e">
        <f>IF(B485&lt;&gt;"",M485-J485,"")</f>
        <v>#N/A</v>
      </c>
      <c r="M485" s="41" t="e">
        <f>IF(B485&lt;&gt;"",M484+I485+K485,"")</f>
        <v>#N/A</v>
      </c>
      <c r="N485" s="41" t="str">
        <f>IF(G485&lt;&gt;"",IF(E485&gt;=$G$7,$G$5,0),"")</f>
        <v/>
      </c>
      <c r="O485" s="41" t="str">
        <f t="shared" si="70"/>
        <v/>
      </c>
      <c r="P485" s="41" t="str">
        <f>IF(G485&lt;&gt;"",R484*H485/12,"")</f>
        <v/>
      </c>
      <c r="Q485" s="41" t="str">
        <f>IF(G485&lt;&gt;"",R485-O485,"")</f>
        <v/>
      </c>
      <c r="R485" s="41" t="str">
        <f>IF(G485&lt;&gt;"",R484+N485+P485,"")</f>
        <v/>
      </c>
      <c r="T485" s="40" t="e">
        <f t="shared" si="71"/>
        <v>#N/A</v>
      </c>
      <c r="U485" s="53" t="str">
        <f>J485</f>
        <v/>
      </c>
      <c r="V485" s="53" t="e">
        <f>M485</f>
        <v>#N/A</v>
      </c>
      <c r="W485" s="53" t="str">
        <f>O485</f>
        <v/>
      </c>
      <c r="X485" s="53" t="str">
        <f>R485</f>
        <v/>
      </c>
    </row>
    <row r="486" spans="1:24" s="56" customFormat="1" x14ac:dyDescent="0.35">
      <c r="A486" s="37">
        <f t="shared" si="64"/>
        <v>470</v>
      </c>
      <c r="B486" s="37" t="e">
        <f>IF(F486&lt;=$G$10,VLOOKUP('[1]KALKULATOR 2023 PPK'!A501,[1]Robocze!$B$23:$C$102,2),"")</f>
        <v>#N/A</v>
      </c>
      <c r="C486" s="37" t="e">
        <f t="shared" si="65"/>
        <v>#N/A</v>
      </c>
      <c r="D486" s="38" t="e">
        <f t="shared" si="66"/>
        <v>#N/A</v>
      </c>
      <c r="E486" s="39" t="e">
        <f t="shared" si="72"/>
        <v>#N/A</v>
      </c>
      <c r="F486" s="43" t="e">
        <f t="shared" si="67"/>
        <v>#N/A</v>
      </c>
      <c r="G486" s="40" t="str">
        <f t="shared" si="68"/>
        <v/>
      </c>
      <c r="H486" s="42" t="e">
        <f>IF(F486&lt;=$G$10,$G$3,"")</f>
        <v>#N/A</v>
      </c>
      <c r="I486" s="41" t="e">
        <f>IF(B486&lt;&gt;"",$G$4,"")</f>
        <v>#N/A</v>
      </c>
      <c r="J486" s="41" t="str">
        <f t="shared" si="69"/>
        <v/>
      </c>
      <c r="K486" s="41" t="e">
        <f>IF(B486&lt;&gt;"",J486*H486/12,"")</f>
        <v>#N/A</v>
      </c>
      <c r="L486" s="41" t="e">
        <f>IF(B486&lt;&gt;"",M486-J486,"")</f>
        <v>#N/A</v>
      </c>
      <c r="M486" s="41" t="e">
        <f>IF(B486&lt;&gt;"",M485+I486+K486,"")</f>
        <v>#N/A</v>
      </c>
      <c r="N486" s="41" t="str">
        <f>IF(G486&lt;&gt;"",IF(E486&gt;=$G$7,$G$5,0),"")</f>
        <v/>
      </c>
      <c r="O486" s="41" t="str">
        <f t="shared" si="70"/>
        <v/>
      </c>
      <c r="P486" s="41" t="str">
        <f>IF(G486&lt;&gt;"",R485*H486/12,"")</f>
        <v/>
      </c>
      <c r="Q486" s="41" t="str">
        <f>IF(G486&lt;&gt;"",R486-O486,"")</f>
        <v/>
      </c>
      <c r="R486" s="41" t="str">
        <f>IF(G486&lt;&gt;"",R485+N486+P486,"")</f>
        <v/>
      </c>
      <c r="T486" s="40" t="e">
        <f t="shared" si="71"/>
        <v>#N/A</v>
      </c>
      <c r="U486" s="53" t="str">
        <f>J486</f>
        <v/>
      </c>
      <c r="V486" s="53" t="e">
        <f>M486</f>
        <v>#N/A</v>
      </c>
      <c r="W486" s="53" t="str">
        <f>O486</f>
        <v/>
      </c>
      <c r="X486" s="53" t="str">
        <f>R486</f>
        <v/>
      </c>
    </row>
    <row r="487" spans="1:24" s="56" customFormat="1" x14ac:dyDescent="0.35">
      <c r="A487" s="37">
        <f t="shared" si="64"/>
        <v>471</v>
      </c>
      <c r="B487" s="37" t="e">
        <f>IF(F487&lt;=$G$10,VLOOKUP('[1]KALKULATOR 2023 PPK'!A502,[1]Robocze!$B$23:$C$102,2),"")</f>
        <v>#N/A</v>
      </c>
      <c r="C487" s="37" t="e">
        <f t="shared" si="65"/>
        <v>#N/A</v>
      </c>
      <c r="D487" s="38" t="e">
        <f t="shared" si="66"/>
        <v>#N/A</v>
      </c>
      <c r="E487" s="39" t="e">
        <f t="shared" si="72"/>
        <v>#N/A</v>
      </c>
      <c r="F487" s="43" t="e">
        <f t="shared" si="67"/>
        <v>#N/A</v>
      </c>
      <c r="G487" s="40" t="str">
        <f t="shared" si="68"/>
        <v/>
      </c>
      <c r="H487" s="42" t="e">
        <f>IF(F487&lt;=$G$10,$G$3,"")</f>
        <v>#N/A</v>
      </c>
      <c r="I487" s="41" t="e">
        <f>IF(B487&lt;&gt;"",$G$4,"")</f>
        <v>#N/A</v>
      </c>
      <c r="J487" s="41" t="str">
        <f t="shared" si="69"/>
        <v/>
      </c>
      <c r="K487" s="41" t="e">
        <f>IF(B487&lt;&gt;"",J487*H487/12,"")</f>
        <v>#N/A</v>
      </c>
      <c r="L487" s="41" t="e">
        <f>IF(B487&lt;&gt;"",M487-J487,"")</f>
        <v>#N/A</v>
      </c>
      <c r="M487" s="41" t="e">
        <f>IF(B487&lt;&gt;"",M486+I487+K487,"")</f>
        <v>#N/A</v>
      </c>
      <c r="N487" s="41" t="str">
        <f>IF(G487&lt;&gt;"",IF(E487&gt;=$G$7,$G$5,0),"")</f>
        <v/>
      </c>
      <c r="O487" s="41" t="str">
        <f t="shared" si="70"/>
        <v/>
      </c>
      <c r="P487" s="41" t="str">
        <f>IF(G487&lt;&gt;"",R486*H487/12,"")</f>
        <v/>
      </c>
      <c r="Q487" s="41" t="str">
        <f>IF(G487&lt;&gt;"",R487-O487,"")</f>
        <v/>
      </c>
      <c r="R487" s="41" t="str">
        <f>IF(G487&lt;&gt;"",R486+N487+P487,"")</f>
        <v/>
      </c>
      <c r="T487" s="40" t="e">
        <f t="shared" si="71"/>
        <v>#N/A</v>
      </c>
      <c r="U487" s="53" t="str">
        <f>J487</f>
        <v/>
      </c>
      <c r="V487" s="53" t="e">
        <f>M487</f>
        <v>#N/A</v>
      </c>
      <c r="W487" s="53" t="str">
        <f>O487</f>
        <v/>
      </c>
      <c r="X487" s="53" t="str">
        <f>R487</f>
        <v/>
      </c>
    </row>
    <row r="488" spans="1:24" x14ac:dyDescent="0.35">
      <c r="A488" s="37">
        <f t="shared" si="64"/>
        <v>472</v>
      </c>
      <c r="B488" s="37" t="e">
        <f>IF(F488&lt;=$G$10,VLOOKUP('[1]KALKULATOR 2023 PPK'!A503,[1]Robocze!$B$23:$C$102,2),"")</f>
        <v>#N/A</v>
      </c>
      <c r="C488" s="37" t="e">
        <f t="shared" si="65"/>
        <v>#N/A</v>
      </c>
      <c r="D488" s="38" t="e">
        <f t="shared" si="66"/>
        <v>#N/A</v>
      </c>
      <c r="E488" s="39" t="e">
        <f t="shared" si="72"/>
        <v>#N/A</v>
      </c>
      <c r="F488" s="43" t="e">
        <f t="shared" si="67"/>
        <v>#N/A</v>
      </c>
      <c r="G488" s="40" t="str">
        <f t="shared" si="68"/>
        <v/>
      </c>
      <c r="H488" s="42" t="e">
        <f>IF(F488&lt;=$G$10,$G$3,"")</f>
        <v>#N/A</v>
      </c>
      <c r="I488" s="41" t="e">
        <f>IF(B488&lt;&gt;"",$G$4,"")</f>
        <v>#N/A</v>
      </c>
      <c r="J488" s="41" t="str">
        <f t="shared" si="69"/>
        <v/>
      </c>
      <c r="K488" s="41" t="e">
        <f>IF(B488&lt;&gt;"",J488*H488/12,"")</f>
        <v>#N/A</v>
      </c>
      <c r="L488" s="41" t="e">
        <f>IF(B488&lt;&gt;"",M488-J488,"")</f>
        <v>#N/A</v>
      </c>
      <c r="M488" s="41" t="e">
        <f>IF(B488&lt;&gt;"",M487+I488+K488,"")</f>
        <v>#N/A</v>
      </c>
      <c r="N488" s="41" t="str">
        <f>IF(G488&lt;&gt;"",IF(E488&gt;=$G$7,$G$5,0),"")</f>
        <v/>
      </c>
      <c r="O488" s="41" t="str">
        <f t="shared" si="70"/>
        <v/>
      </c>
      <c r="P488" s="41" t="str">
        <f>IF(G488&lt;&gt;"",R487*H488/12,"")</f>
        <v/>
      </c>
      <c r="Q488" s="41" t="str">
        <f>IF(G488&lt;&gt;"",R488-O488,"")</f>
        <v/>
      </c>
      <c r="R488" s="41" t="str">
        <f>IF(G488&lt;&gt;"",R487+N488+P488,"")</f>
        <v/>
      </c>
      <c r="T488" s="40" t="e">
        <f t="shared" si="71"/>
        <v>#N/A</v>
      </c>
      <c r="U488" s="53" t="str">
        <f>J488</f>
        <v/>
      </c>
      <c r="V488" s="53" t="e">
        <f>M488</f>
        <v>#N/A</v>
      </c>
      <c r="W488" s="53" t="str">
        <f>O488</f>
        <v/>
      </c>
      <c r="X488" s="53" t="str">
        <f>R488</f>
        <v/>
      </c>
    </row>
    <row r="489" spans="1:24" x14ac:dyDescent="0.35">
      <c r="A489" s="37">
        <f t="shared" si="64"/>
        <v>473</v>
      </c>
      <c r="B489" s="37" t="e">
        <f>IF(F489&lt;=$G$10,VLOOKUP('[1]KALKULATOR 2023 PPK'!A504,[1]Robocze!$B$23:$C$102,2),"")</f>
        <v>#N/A</v>
      </c>
      <c r="C489" s="37" t="e">
        <f t="shared" si="65"/>
        <v>#N/A</v>
      </c>
      <c r="D489" s="38" t="e">
        <f t="shared" si="66"/>
        <v>#N/A</v>
      </c>
      <c r="E489" s="39" t="e">
        <f t="shared" si="72"/>
        <v>#N/A</v>
      </c>
      <c r="F489" s="43" t="e">
        <f t="shared" si="67"/>
        <v>#N/A</v>
      </c>
      <c r="G489" s="40" t="str">
        <f t="shared" si="68"/>
        <v/>
      </c>
      <c r="H489" s="42" t="e">
        <f>IF(F489&lt;=$G$10,$G$3,"")</f>
        <v>#N/A</v>
      </c>
      <c r="I489" s="41" t="e">
        <f>IF(B489&lt;&gt;"",$G$4,"")</f>
        <v>#N/A</v>
      </c>
      <c r="J489" s="41" t="str">
        <f t="shared" si="69"/>
        <v/>
      </c>
      <c r="K489" s="41" t="e">
        <f>IF(B489&lt;&gt;"",J489*H489/12,"")</f>
        <v>#N/A</v>
      </c>
      <c r="L489" s="41" t="e">
        <f>IF(B489&lt;&gt;"",M489-J489,"")</f>
        <v>#N/A</v>
      </c>
      <c r="M489" s="41" t="e">
        <f>IF(B489&lt;&gt;"",M488+I489+K489,"")</f>
        <v>#N/A</v>
      </c>
      <c r="N489" s="41" t="str">
        <f>IF(G489&lt;&gt;"",IF(E489&gt;=$G$7,$G$5,0),"")</f>
        <v/>
      </c>
      <c r="O489" s="41" t="str">
        <f t="shared" si="70"/>
        <v/>
      </c>
      <c r="P489" s="41" t="str">
        <f>IF(G489&lt;&gt;"",R488*H489/12,"")</f>
        <v/>
      </c>
      <c r="Q489" s="41" t="str">
        <f>IF(G489&lt;&gt;"",R489-O489,"")</f>
        <v/>
      </c>
      <c r="R489" s="41" t="str">
        <f>IF(G489&lt;&gt;"",R488+N489+P489,"")</f>
        <v/>
      </c>
      <c r="T489" s="40" t="e">
        <f t="shared" si="71"/>
        <v>#N/A</v>
      </c>
      <c r="U489" s="53" t="str">
        <f>J489</f>
        <v/>
      </c>
      <c r="V489" s="53" t="e">
        <f>M489</f>
        <v>#N/A</v>
      </c>
      <c r="W489" s="53" t="str">
        <f>O489</f>
        <v/>
      </c>
      <c r="X489" s="53" t="str">
        <f>R489</f>
        <v/>
      </c>
    </row>
    <row r="490" spans="1:24" x14ac:dyDescent="0.35">
      <c r="A490" s="37">
        <f t="shared" si="64"/>
        <v>474</v>
      </c>
      <c r="B490" s="37" t="e">
        <f>IF(F490&lt;=$G$10,VLOOKUP('[1]KALKULATOR 2023 PPK'!A505,[1]Robocze!$B$23:$C$102,2),"")</f>
        <v>#N/A</v>
      </c>
      <c r="C490" s="37" t="e">
        <f t="shared" si="65"/>
        <v>#N/A</v>
      </c>
      <c r="D490" s="38" t="e">
        <f t="shared" si="66"/>
        <v>#N/A</v>
      </c>
      <c r="E490" s="39" t="e">
        <f t="shared" si="72"/>
        <v>#N/A</v>
      </c>
      <c r="F490" s="43" t="e">
        <f t="shared" si="67"/>
        <v>#N/A</v>
      </c>
      <c r="G490" s="40" t="str">
        <f t="shared" si="68"/>
        <v/>
      </c>
      <c r="H490" s="42" t="e">
        <f>IF(F490&lt;=$G$10,$G$3,"")</f>
        <v>#N/A</v>
      </c>
      <c r="I490" s="41" t="e">
        <f>IF(B490&lt;&gt;"",$G$4,"")</f>
        <v>#N/A</v>
      </c>
      <c r="J490" s="41" t="str">
        <f t="shared" si="69"/>
        <v/>
      </c>
      <c r="K490" s="41" t="e">
        <f>IF(B490&lt;&gt;"",J490*H490/12,"")</f>
        <v>#N/A</v>
      </c>
      <c r="L490" s="41" t="e">
        <f>IF(B490&lt;&gt;"",M490-J490,"")</f>
        <v>#N/A</v>
      </c>
      <c r="M490" s="41" t="e">
        <f>IF(B490&lt;&gt;"",M489+I490+K490,"")</f>
        <v>#N/A</v>
      </c>
      <c r="N490" s="41" t="str">
        <f>IF(G490&lt;&gt;"",IF(E490&gt;=$G$7,$G$5,0),"")</f>
        <v/>
      </c>
      <c r="O490" s="41" t="str">
        <f t="shared" si="70"/>
        <v/>
      </c>
      <c r="P490" s="41" t="str">
        <f>IF(G490&lt;&gt;"",R489*H490/12,"")</f>
        <v/>
      </c>
      <c r="Q490" s="41" t="str">
        <f>IF(G490&lt;&gt;"",R490-O490,"")</f>
        <v/>
      </c>
      <c r="R490" s="41" t="str">
        <f>IF(G490&lt;&gt;"",R489+N490+P490,"")</f>
        <v/>
      </c>
      <c r="T490" s="40" t="e">
        <f t="shared" si="71"/>
        <v>#N/A</v>
      </c>
      <c r="U490" s="53" t="str">
        <f>J490</f>
        <v/>
      </c>
      <c r="V490" s="53" t="e">
        <f>M490</f>
        <v>#N/A</v>
      </c>
      <c r="W490" s="53" t="str">
        <f>O490</f>
        <v/>
      </c>
      <c r="X490" s="53" t="str">
        <f>R490</f>
        <v/>
      </c>
    </row>
    <row r="491" spans="1:24" x14ac:dyDescent="0.35">
      <c r="A491" s="37">
        <f t="shared" si="64"/>
        <v>475</v>
      </c>
      <c r="B491" s="37" t="e">
        <f>IF(F491&lt;=$G$10,VLOOKUP('[1]KALKULATOR 2023 PPK'!A506,[1]Robocze!$B$23:$C$102,2),"")</f>
        <v>#N/A</v>
      </c>
      <c r="C491" s="37" t="e">
        <f t="shared" si="65"/>
        <v>#N/A</v>
      </c>
      <c r="D491" s="38" t="e">
        <f t="shared" si="66"/>
        <v>#N/A</v>
      </c>
      <c r="E491" s="39" t="e">
        <f t="shared" si="72"/>
        <v>#N/A</v>
      </c>
      <c r="F491" s="43" t="e">
        <f t="shared" si="67"/>
        <v>#N/A</v>
      </c>
      <c r="G491" s="40" t="str">
        <f t="shared" si="68"/>
        <v/>
      </c>
      <c r="H491" s="42" t="e">
        <f>IF(F491&lt;=$G$10,$G$3,"")</f>
        <v>#N/A</v>
      </c>
      <c r="I491" s="41" t="e">
        <f>IF(B491&lt;&gt;"",$G$4,"")</f>
        <v>#N/A</v>
      </c>
      <c r="J491" s="41" t="str">
        <f t="shared" si="69"/>
        <v/>
      </c>
      <c r="K491" s="41" t="e">
        <f>IF(B491&lt;&gt;"",J491*H491/12,"")</f>
        <v>#N/A</v>
      </c>
      <c r="L491" s="41" t="e">
        <f>IF(B491&lt;&gt;"",M491-J491,"")</f>
        <v>#N/A</v>
      </c>
      <c r="M491" s="41" t="e">
        <f>IF(B491&lt;&gt;"",M490+I491+K491,"")</f>
        <v>#N/A</v>
      </c>
      <c r="N491" s="41" t="str">
        <f>IF(G491&lt;&gt;"",IF(E491&gt;=$G$7,$G$5,0),"")</f>
        <v/>
      </c>
      <c r="O491" s="41" t="str">
        <f t="shared" si="70"/>
        <v/>
      </c>
      <c r="P491" s="41" t="str">
        <f>IF(G491&lt;&gt;"",R490*H491/12,"")</f>
        <v/>
      </c>
      <c r="Q491" s="41" t="str">
        <f>IF(G491&lt;&gt;"",R491-O491,"")</f>
        <v/>
      </c>
      <c r="R491" s="41" t="str">
        <f>IF(G491&lt;&gt;"",R490+N491+P491,"")</f>
        <v/>
      </c>
      <c r="T491" s="40" t="e">
        <f t="shared" si="71"/>
        <v>#N/A</v>
      </c>
      <c r="U491" s="53" t="str">
        <f>J491</f>
        <v/>
      </c>
      <c r="V491" s="53" t="e">
        <f>M491</f>
        <v>#N/A</v>
      </c>
      <c r="W491" s="53" t="str">
        <f>O491</f>
        <v/>
      </c>
      <c r="X491" s="53" t="str">
        <f>R491</f>
        <v/>
      </c>
    </row>
    <row r="492" spans="1:24" x14ac:dyDescent="0.35">
      <c r="A492" s="37">
        <f t="shared" si="64"/>
        <v>476</v>
      </c>
      <c r="B492" s="37" t="e">
        <f>IF(F492&lt;=$G$10,VLOOKUP('[1]KALKULATOR 2023 PPK'!A507,[1]Robocze!$B$23:$C$102,2),"")</f>
        <v>#N/A</v>
      </c>
      <c r="C492" s="37" t="e">
        <f t="shared" si="65"/>
        <v>#N/A</v>
      </c>
      <c r="D492" s="38" t="e">
        <f t="shared" si="66"/>
        <v>#N/A</v>
      </c>
      <c r="E492" s="39" t="e">
        <f t="shared" si="72"/>
        <v>#N/A</v>
      </c>
      <c r="F492" s="43" t="e">
        <f t="shared" si="67"/>
        <v>#N/A</v>
      </c>
      <c r="G492" s="40" t="str">
        <f t="shared" si="68"/>
        <v/>
      </c>
      <c r="H492" s="42" t="e">
        <f>IF(F492&lt;=$G$10,$G$3,"")</f>
        <v>#N/A</v>
      </c>
      <c r="I492" s="41" t="e">
        <f>IF(B492&lt;&gt;"",$G$4,"")</f>
        <v>#N/A</v>
      </c>
      <c r="J492" s="41" t="str">
        <f t="shared" si="69"/>
        <v/>
      </c>
      <c r="K492" s="41" t="e">
        <f>IF(B492&lt;&gt;"",J492*H492/12,"")</f>
        <v>#N/A</v>
      </c>
      <c r="L492" s="41" t="e">
        <f>IF(B492&lt;&gt;"",M492-J492,"")</f>
        <v>#N/A</v>
      </c>
      <c r="M492" s="41" t="e">
        <f>IF(B492&lt;&gt;"",M491+I492+K492,"")</f>
        <v>#N/A</v>
      </c>
      <c r="N492" s="41" t="str">
        <f>IF(G492&lt;&gt;"",IF(E492&gt;=$G$7,$G$5,0),"")</f>
        <v/>
      </c>
      <c r="O492" s="41" t="str">
        <f t="shared" si="70"/>
        <v/>
      </c>
      <c r="P492" s="41" t="str">
        <f>IF(G492&lt;&gt;"",R491*H492/12,"")</f>
        <v/>
      </c>
      <c r="Q492" s="41" t="str">
        <f>IF(G492&lt;&gt;"",R492-O492,"")</f>
        <v/>
      </c>
      <c r="R492" s="41" t="str">
        <f>IF(G492&lt;&gt;"",R491+N492+P492,"")</f>
        <v/>
      </c>
      <c r="T492" s="40" t="e">
        <f t="shared" si="71"/>
        <v>#N/A</v>
      </c>
      <c r="U492" s="53" t="str">
        <f>J492</f>
        <v/>
      </c>
      <c r="V492" s="53" t="e">
        <f>M492</f>
        <v>#N/A</v>
      </c>
      <c r="W492" s="53" t="str">
        <f>O492</f>
        <v/>
      </c>
      <c r="X492" s="53" t="str">
        <f>R492</f>
        <v/>
      </c>
    </row>
    <row r="493" spans="1:24" x14ac:dyDescent="0.35">
      <c r="A493" s="37">
        <f t="shared" si="64"/>
        <v>477</v>
      </c>
      <c r="B493" s="37" t="e">
        <f>IF(F493&lt;=$G$10,VLOOKUP('[1]KALKULATOR 2023 PPK'!A508,[1]Robocze!$B$23:$C$102,2),"")</f>
        <v>#N/A</v>
      </c>
      <c r="C493" s="37" t="e">
        <f t="shared" si="65"/>
        <v>#N/A</v>
      </c>
      <c r="D493" s="38" t="e">
        <f t="shared" si="66"/>
        <v>#N/A</v>
      </c>
      <c r="E493" s="39" t="e">
        <f t="shared" si="72"/>
        <v>#N/A</v>
      </c>
      <c r="F493" s="43" t="e">
        <f t="shared" si="67"/>
        <v>#N/A</v>
      </c>
      <c r="G493" s="40" t="str">
        <f t="shared" si="68"/>
        <v/>
      </c>
      <c r="H493" s="42" t="e">
        <f>IF(F493&lt;=$G$10,$G$3,"")</f>
        <v>#N/A</v>
      </c>
      <c r="I493" s="41" t="e">
        <f>IF(B493&lt;&gt;"",$G$4,"")</f>
        <v>#N/A</v>
      </c>
      <c r="J493" s="41" t="str">
        <f t="shared" si="69"/>
        <v/>
      </c>
      <c r="K493" s="41" t="e">
        <f>IF(B493&lt;&gt;"",J493*H493/12,"")</f>
        <v>#N/A</v>
      </c>
      <c r="L493" s="41" t="e">
        <f>IF(B493&lt;&gt;"",M493-J493,"")</f>
        <v>#N/A</v>
      </c>
      <c r="M493" s="41" t="e">
        <f>IF(B493&lt;&gt;"",M492+I493+K493,"")</f>
        <v>#N/A</v>
      </c>
      <c r="N493" s="41" t="str">
        <f>IF(G493&lt;&gt;"",IF(E493&gt;=$G$7,$G$5,0),"")</f>
        <v/>
      </c>
      <c r="O493" s="41" t="str">
        <f t="shared" si="70"/>
        <v/>
      </c>
      <c r="P493" s="41" t="str">
        <f>IF(G493&lt;&gt;"",R492*H493/12,"")</f>
        <v/>
      </c>
      <c r="Q493" s="41" t="str">
        <f>IF(G493&lt;&gt;"",R493-O493,"")</f>
        <v/>
      </c>
      <c r="R493" s="41" t="str">
        <f>IF(G493&lt;&gt;"",R492+N493+P493,"")</f>
        <v/>
      </c>
      <c r="T493" s="40" t="e">
        <f t="shared" si="71"/>
        <v>#N/A</v>
      </c>
      <c r="U493" s="53" t="str">
        <f>J493</f>
        <v/>
      </c>
      <c r="V493" s="53" t="e">
        <f>M493</f>
        <v>#N/A</v>
      </c>
      <c r="W493" s="53" t="str">
        <f>O493</f>
        <v/>
      </c>
      <c r="X493" s="53" t="str">
        <f>R493</f>
        <v/>
      </c>
    </row>
    <row r="494" spans="1:24" x14ac:dyDescent="0.35">
      <c r="A494" s="37">
        <f t="shared" si="64"/>
        <v>478</v>
      </c>
      <c r="B494" s="37" t="e">
        <f>IF(F494&lt;=$G$10,VLOOKUP('[1]KALKULATOR 2023 PPK'!A509,[1]Robocze!$B$23:$C$102,2),"")</f>
        <v>#N/A</v>
      </c>
      <c r="C494" s="37" t="e">
        <f t="shared" si="65"/>
        <v>#N/A</v>
      </c>
      <c r="D494" s="38" t="e">
        <f t="shared" si="66"/>
        <v>#N/A</v>
      </c>
      <c r="E494" s="39" t="e">
        <f t="shared" si="72"/>
        <v>#N/A</v>
      </c>
      <c r="F494" s="43" t="e">
        <f t="shared" si="67"/>
        <v>#N/A</v>
      </c>
      <c r="G494" s="40" t="str">
        <f t="shared" si="68"/>
        <v/>
      </c>
      <c r="H494" s="42" t="e">
        <f>IF(F494&lt;=$G$10,$G$3,"")</f>
        <v>#N/A</v>
      </c>
      <c r="I494" s="41" t="e">
        <f>IF(B494&lt;&gt;"",$G$4,"")</f>
        <v>#N/A</v>
      </c>
      <c r="J494" s="41" t="str">
        <f t="shared" si="69"/>
        <v/>
      </c>
      <c r="K494" s="41" t="e">
        <f>IF(B494&lt;&gt;"",J494*H494/12,"")</f>
        <v>#N/A</v>
      </c>
      <c r="L494" s="41" t="e">
        <f>IF(B494&lt;&gt;"",M494-J494,"")</f>
        <v>#N/A</v>
      </c>
      <c r="M494" s="41" t="e">
        <f>IF(B494&lt;&gt;"",M493+I494+K494,"")</f>
        <v>#N/A</v>
      </c>
      <c r="N494" s="41" t="str">
        <f>IF(G494&lt;&gt;"",IF(E494&gt;=$G$7,$G$5,0),"")</f>
        <v/>
      </c>
      <c r="O494" s="41" t="str">
        <f t="shared" si="70"/>
        <v/>
      </c>
      <c r="P494" s="41" t="str">
        <f>IF(G494&lt;&gt;"",R493*H494/12,"")</f>
        <v/>
      </c>
      <c r="Q494" s="41" t="str">
        <f>IF(G494&lt;&gt;"",R494-O494,"")</f>
        <v/>
      </c>
      <c r="R494" s="41" t="str">
        <f>IF(G494&lt;&gt;"",R493+N494+P494,"")</f>
        <v/>
      </c>
      <c r="T494" s="40" t="e">
        <f t="shared" si="71"/>
        <v>#N/A</v>
      </c>
      <c r="U494" s="53" t="str">
        <f>J494</f>
        <v/>
      </c>
      <c r="V494" s="53" t="e">
        <f>M494</f>
        <v>#N/A</v>
      </c>
      <c r="W494" s="53" t="str">
        <f>O494</f>
        <v/>
      </c>
      <c r="X494" s="53" t="str">
        <f>R494</f>
        <v/>
      </c>
    </row>
    <row r="495" spans="1:24" x14ac:dyDescent="0.35">
      <c r="A495" s="37">
        <f t="shared" si="64"/>
        <v>479</v>
      </c>
      <c r="B495" s="37" t="e">
        <f>IF(F495&lt;=$G$10,VLOOKUP('[1]KALKULATOR 2023 PPK'!A510,[1]Robocze!$B$23:$C$102,2),"")</f>
        <v>#N/A</v>
      </c>
      <c r="C495" s="37" t="e">
        <f t="shared" si="65"/>
        <v>#N/A</v>
      </c>
      <c r="D495" s="38" t="e">
        <f t="shared" si="66"/>
        <v>#N/A</v>
      </c>
      <c r="E495" s="39" t="e">
        <f t="shared" si="72"/>
        <v>#N/A</v>
      </c>
      <c r="F495" s="43" t="e">
        <f t="shared" si="67"/>
        <v>#N/A</v>
      </c>
      <c r="G495" s="40" t="str">
        <f t="shared" si="68"/>
        <v/>
      </c>
      <c r="H495" s="42" t="e">
        <f>IF(F495&lt;=$G$10,$G$3,"")</f>
        <v>#N/A</v>
      </c>
      <c r="I495" s="41" t="e">
        <f>IF(B495&lt;&gt;"",$G$4,"")</f>
        <v>#N/A</v>
      </c>
      <c r="J495" s="41" t="str">
        <f t="shared" si="69"/>
        <v/>
      </c>
      <c r="K495" s="41" t="e">
        <f>IF(B495&lt;&gt;"",J495*H495/12,"")</f>
        <v>#N/A</v>
      </c>
      <c r="L495" s="41" t="e">
        <f>IF(B495&lt;&gt;"",M495-J495,"")</f>
        <v>#N/A</v>
      </c>
      <c r="M495" s="41" t="e">
        <f>IF(B495&lt;&gt;"",M494+I495+K495,"")</f>
        <v>#N/A</v>
      </c>
      <c r="N495" s="41" t="str">
        <f>IF(G495&lt;&gt;"",IF(E495&gt;=$G$7,$G$5,0),"")</f>
        <v/>
      </c>
      <c r="O495" s="41" t="str">
        <f t="shared" si="70"/>
        <v/>
      </c>
      <c r="P495" s="41" t="str">
        <f>IF(G495&lt;&gt;"",R494*H495/12,"")</f>
        <v/>
      </c>
      <c r="Q495" s="41" t="str">
        <f>IF(G495&lt;&gt;"",R495-O495,"")</f>
        <v/>
      </c>
      <c r="R495" s="41" t="str">
        <f>IF(G495&lt;&gt;"",R494+N495+P495,"")</f>
        <v/>
      </c>
      <c r="T495" s="40" t="e">
        <f t="shared" si="71"/>
        <v>#N/A</v>
      </c>
      <c r="U495" s="53" t="str">
        <f>J495</f>
        <v/>
      </c>
      <c r="V495" s="53" t="e">
        <f>M495</f>
        <v>#N/A</v>
      </c>
      <c r="W495" s="53" t="str">
        <f>O495</f>
        <v/>
      </c>
      <c r="X495" s="53" t="str">
        <f>R495</f>
        <v/>
      </c>
    </row>
    <row r="496" spans="1:24" x14ac:dyDescent="0.35">
      <c r="A496" s="37">
        <f t="shared" si="64"/>
        <v>480</v>
      </c>
      <c r="B496" s="44" t="e">
        <f>IF(F496&lt;=$G$10,VLOOKUP('[1]KALKULATOR 2023 PPK'!A511,[1]Robocze!$B$23:$C$102,2),"")</f>
        <v>#N/A</v>
      </c>
      <c r="C496" s="44" t="e">
        <f t="shared" si="65"/>
        <v>#N/A</v>
      </c>
      <c r="D496" s="38" t="e">
        <f t="shared" si="66"/>
        <v>#N/A</v>
      </c>
      <c r="E496" s="45" t="e">
        <f t="shared" si="72"/>
        <v>#N/A</v>
      </c>
      <c r="F496" s="46" t="e">
        <f t="shared" si="67"/>
        <v>#N/A</v>
      </c>
      <c r="G496" s="47" t="str">
        <f t="shared" si="68"/>
        <v/>
      </c>
      <c r="H496" s="42" t="e">
        <f>IF(F496&lt;=$G$10,$G$3,"")</f>
        <v>#N/A</v>
      </c>
      <c r="I496" s="41" t="e">
        <f>IF(B496&lt;&gt;"",$G$4,"")</f>
        <v>#N/A</v>
      </c>
      <c r="J496" s="48" t="str">
        <f t="shared" si="69"/>
        <v/>
      </c>
      <c r="K496" s="41" t="e">
        <f>IF(B496&lt;&gt;"",J496*H496/12,"")</f>
        <v>#N/A</v>
      </c>
      <c r="L496" s="48" t="e">
        <f>IF(B496&lt;&gt;"",M496-J496,"")</f>
        <v>#N/A</v>
      </c>
      <c r="M496" s="41" t="e">
        <f>IF(B496&lt;&gt;"",M495+I496+K496,"")</f>
        <v>#N/A</v>
      </c>
      <c r="N496" s="41" t="str">
        <f>IF(G496&lt;&gt;"",IF(E496&gt;=$G$7,$G$5,0),"")</f>
        <v/>
      </c>
      <c r="O496" s="48" t="str">
        <f t="shared" si="70"/>
        <v/>
      </c>
      <c r="P496" s="41" t="str">
        <f>IF(G496&lt;&gt;"",R495*H496/12,"")</f>
        <v/>
      </c>
      <c r="Q496" s="48" t="str">
        <f>IF(G496&lt;&gt;"",R496-O496,"")</f>
        <v/>
      </c>
      <c r="R496" s="41" t="str">
        <f>IF(G496&lt;&gt;"",R495+N496+P496,"")</f>
        <v/>
      </c>
      <c r="T496" s="40" t="e">
        <f t="shared" si="71"/>
        <v>#N/A</v>
      </c>
      <c r="U496" s="53" t="str">
        <f>J496</f>
        <v/>
      </c>
      <c r="V496" s="53" t="e">
        <f>M496</f>
        <v>#N/A</v>
      </c>
      <c r="W496" s="53" t="str">
        <f>O496</f>
        <v/>
      </c>
      <c r="X496" s="53" t="str">
        <f>R496</f>
        <v/>
      </c>
    </row>
    <row r="497" spans="1:24" x14ac:dyDescent="0.35">
      <c r="A497" s="37" t="str">
        <f t="shared" si="64"/>
        <v/>
      </c>
      <c r="B497" s="37" t="e">
        <f>IF(F497&lt;=$G$10,VLOOKUP('[1]KALKULATOR 2023 PPK'!A512,[1]Robocze!$B$23:$C$102,2),"")</f>
        <v>#N/A</v>
      </c>
      <c r="C497" s="37" t="e">
        <f t="shared" si="65"/>
        <v>#N/A</v>
      </c>
      <c r="D497" s="38" t="e">
        <f t="shared" si="66"/>
        <v>#N/A</v>
      </c>
      <c r="E497" s="39" t="e">
        <f t="shared" si="72"/>
        <v>#N/A</v>
      </c>
      <c r="F497" s="40" t="e">
        <f t="shared" si="67"/>
        <v>#N/A</v>
      </c>
      <c r="G497" s="40" t="str">
        <f t="shared" si="68"/>
        <v/>
      </c>
      <c r="H497" s="42" t="e">
        <f>IF(F497&lt;=$G$10,$G$3,"")</f>
        <v>#N/A</v>
      </c>
      <c r="I497" s="41" t="e">
        <f>IF(B497&lt;&gt;"",$G$4,"")</f>
        <v>#N/A</v>
      </c>
      <c r="J497" s="41" t="str">
        <f t="shared" si="69"/>
        <v/>
      </c>
      <c r="K497" s="41" t="e">
        <f>IF(B497&lt;&gt;"",J497*H497/12,"")</f>
        <v>#N/A</v>
      </c>
      <c r="L497" s="41" t="e">
        <f>IF(B497&lt;&gt;"",M497-J497,"")</f>
        <v>#N/A</v>
      </c>
      <c r="M497" s="41" t="e">
        <f>IF(B497&lt;&gt;"",M496+I497+K497,"")</f>
        <v>#N/A</v>
      </c>
      <c r="N497" s="41" t="str">
        <f>IF(G497&lt;&gt;"",IF(E497&gt;=$G$7,$G$5,0),"")</f>
        <v/>
      </c>
      <c r="O497" s="41" t="str">
        <f t="shared" si="70"/>
        <v/>
      </c>
      <c r="P497" s="41" t="str">
        <f>IF(G497&lt;&gt;"",R496*H497/12,"")</f>
        <v/>
      </c>
      <c r="Q497" s="41" t="str">
        <f>IF(G497&lt;&gt;"",R497-O497,"")</f>
        <v/>
      </c>
      <c r="R497" s="41" t="str">
        <f>IF(G497&lt;&gt;"",R496+N497+P497,"")</f>
        <v/>
      </c>
      <c r="T497" s="40" t="e">
        <f t="shared" si="71"/>
        <v>#N/A</v>
      </c>
      <c r="U497" s="53" t="str">
        <f>J497</f>
        <v/>
      </c>
      <c r="V497" s="53" t="e">
        <f>M497</f>
        <v>#N/A</v>
      </c>
      <c r="W497" s="53" t="str">
        <f>O497</f>
        <v/>
      </c>
      <c r="X497" s="53" t="str">
        <f>R497</f>
        <v/>
      </c>
    </row>
    <row r="498" spans="1:24" x14ac:dyDescent="0.35">
      <c r="A498" s="37" t="str">
        <f t="shared" si="64"/>
        <v/>
      </c>
      <c r="B498" s="37" t="e">
        <f>IF(F498&lt;=$G$10,VLOOKUP('[1]KALKULATOR 2023 PPK'!A513,[1]Robocze!$B$23:$C$102,2),"")</f>
        <v>#N/A</v>
      </c>
      <c r="C498" s="37" t="e">
        <f t="shared" si="65"/>
        <v>#N/A</v>
      </c>
      <c r="D498" s="38" t="e">
        <f t="shared" si="66"/>
        <v>#N/A</v>
      </c>
      <c r="E498" s="39" t="e">
        <f t="shared" si="72"/>
        <v>#N/A</v>
      </c>
      <c r="F498" s="43" t="e">
        <f t="shared" si="67"/>
        <v>#N/A</v>
      </c>
      <c r="G498" s="40" t="str">
        <f t="shared" si="68"/>
        <v/>
      </c>
      <c r="H498" s="42" t="e">
        <f>IF(F498&lt;=$G$10,$G$3,"")</f>
        <v>#N/A</v>
      </c>
      <c r="I498" s="41" t="e">
        <f>IF(B498&lt;&gt;"",$G$4,"")</f>
        <v>#N/A</v>
      </c>
      <c r="J498" s="41" t="str">
        <f t="shared" si="69"/>
        <v/>
      </c>
      <c r="K498" s="41" t="e">
        <f>IF(B498&lt;&gt;"",J498*H498/12,"")</f>
        <v>#N/A</v>
      </c>
      <c r="L498" s="41" t="e">
        <f>IF(B498&lt;&gt;"",M498-J498,"")</f>
        <v>#N/A</v>
      </c>
      <c r="M498" s="41" t="e">
        <f>IF(B498&lt;&gt;"",M497+I498+K498,"")</f>
        <v>#N/A</v>
      </c>
      <c r="N498" s="41" t="str">
        <f>IF(G498&lt;&gt;"",IF(E498&gt;=$G$7,$G$5,0),"")</f>
        <v/>
      </c>
      <c r="O498" s="41" t="str">
        <f t="shared" si="70"/>
        <v/>
      </c>
      <c r="P498" s="41" t="str">
        <f>IF(G498&lt;&gt;"",R497*H498/12,"")</f>
        <v/>
      </c>
      <c r="Q498" s="41" t="str">
        <f>IF(G498&lt;&gt;"",R498-O498,"")</f>
        <v/>
      </c>
      <c r="R498" s="41" t="str">
        <f>IF(G498&lt;&gt;"",R497+N498+P498,"")</f>
        <v/>
      </c>
      <c r="T498" s="40" t="e">
        <f t="shared" si="71"/>
        <v>#N/A</v>
      </c>
      <c r="U498" s="53" t="str">
        <f>J498</f>
        <v/>
      </c>
      <c r="V498" s="53" t="e">
        <f>M498</f>
        <v>#N/A</v>
      </c>
      <c r="W498" s="53" t="str">
        <f>O498</f>
        <v/>
      </c>
      <c r="X498" s="53" t="str">
        <f>R498</f>
        <v/>
      </c>
    </row>
    <row r="499" spans="1:24" s="56" customFormat="1" x14ac:dyDescent="0.35">
      <c r="A499" s="37" t="str">
        <f t="shared" si="64"/>
        <v/>
      </c>
      <c r="B499" s="37" t="e">
        <f>IF(F499&lt;=$G$10,VLOOKUP('[1]KALKULATOR 2023 PPK'!A514,[1]Robocze!$B$23:$C$102,2),"")</f>
        <v>#N/A</v>
      </c>
      <c r="C499" s="37" t="e">
        <f t="shared" si="65"/>
        <v>#N/A</v>
      </c>
      <c r="D499" s="38" t="e">
        <f t="shared" si="66"/>
        <v>#N/A</v>
      </c>
      <c r="E499" s="39" t="e">
        <f t="shared" si="72"/>
        <v>#N/A</v>
      </c>
      <c r="F499" s="43" t="e">
        <f t="shared" si="67"/>
        <v>#N/A</v>
      </c>
      <c r="G499" s="40" t="str">
        <f t="shared" si="68"/>
        <v/>
      </c>
      <c r="H499" s="42" t="e">
        <f>IF(F499&lt;=$G$10,$G$3,"")</f>
        <v>#N/A</v>
      </c>
      <c r="I499" s="41" t="e">
        <f>IF(B499&lt;&gt;"",$G$4,"")</f>
        <v>#N/A</v>
      </c>
      <c r="J499" s="41" t="str">
        <f t="shared" si="69"/>
        <v/>
      </c>
      <c r="K499" s="41" t="e">
        <f>IF(B499&lt;&gt;"",J499*H499/12,"")</f>
        <v>#N/A</v>
      </c>
      <c r="L499" s="41" t="e">
        <f>IF(B499&lt;&gt;"",M499-J499,"")</f>
        <v>#N/A</v>
      </c>
      <c r="M499" s="41" t="e">
        <f>IF(B499&lt;&gt;"",M498+I499+K499,"")</f>
        <v>#N/A</v>
      </c>
      <c r="N499" s="41" t="str">
        <f>IF(G499&lt;&gt;"",IF(E499&gt;=$G$7,$G$5,0),"")</f>
        <v/>
      </c>
      <c r="O499" s="41" t="str">
        <f t="shared" si="70"/>
        <v/>
      </c>
      <c r="P499" s="41" t="str">
        <f>IF(G499&lt;&gt;"",R498*H499/12,"")</f>
        <v/>
      </c>
      <c r="Q499" s="41" t="str">
        <f>IF(G499&lt;&gt;"",R499-O499,"")</f>
        <v/>
      </c>
      <c r="R499" s="41" t="str">
        <f>IF(G499&lt;&gt;"",R498+N499+P499,"")</f>
        <v/>
      </c>
      <c r="T499" s="40" t="e">
        <f t="shared" si="71"/>
        <v>#N/A</v>
      </c>
      <c r="U499" s="53" t="str">
        <f>J499</f>
        <v/>
      </c>
      <c r="V499" s="53" t="e">
        <f>M499</f>
        <v>#N/A</v>
      </c>
      <c r="W499" s="53" t="str">
        <f>O499</f>
        <v/>
      </c>
      <c r="X499" s="53" t="str">
        <f>R499</f>
        <v/>
      </c>
    </row>
    <row r="500" spans="1:24" x14ac:dyDescent="0.35">
      <c r="A500" s="37" t="str">
        <f t="shared" si="64"/>
        <v/>
      </c>
      <c r="B500" s="37" t="e">
        <f>IF(F500&lt;=$G$10,VLOOKUP('[1]KALKULATOR 2023 PPK'!A515,[1]Robocze!$B$23:$C$102,2),"")</f>
        <v>#N/A</v>
      </c>
      <c r="C500" s="37" t="e">
        <f t="shared" si="65"/>
        <v>#N/A</v>
      </c>
      <c r="D500" s="38" t="e">
        <f t="shared" si="66"/>
        <v>#N/A</v>
      </c>
      <c r="E500" s="39" t="e">
        <f t="shared" si="72"/>
        <v>#N/A</v>
      </c>
      <c r="F500" s="43" t="e">
        <f t="shared" si="67"/>
        <v>#N/A</v>
      </c>
      <c r="G500" s="40" t="str">
        <f t="shared" si="68"/>
        <v/>
      </c>
      <c r="H500" s="42" t="e">
        <f>IF(F500&lt;=$G$10,$G$3,"")</f>
        <v>#N/A</v>
      </c>
      <c r="I500" s="41" t="e">
        <f>IF(B500&lt;&gt;"",$G$4,"")</f>
        <v>#N/A</v>
      </c>
      <c r="J500" s="41" t="str">
        <f t="shared" si="69"/>
        <v/>
      </c>
      <c r="K500" s="41" t="e">
        <f>IF(B500&lt;&gt;"",J500*H500/12,"")</f>
        <v>#N/A</v>
      </c>
      <c r="L500" s="41" t="e">
        <f>IF(B500&lt;&gt;"",M500-J500,"")</f>
        <v>#N/A</v>
      </c>
      <c r="M500" s="41" t="e">
        <f>IF(B500&lt;&gt;"",M499+I500+K500,"")</f>
        <v>#N/A</v>
      </c>
      <c r="N500" s="41" t="str">
        <f>IF(G500&lt;&gt;"",IF(E500&gt;=$G$7,$G$5,0),"")</f>
        <v/>
      </c>
      <c r="O500" s="41" t="str">
        <f t="shared" si="70"/>
        <v/>
      </c>
      <c r="P500" s="41" t="str">
        <f>IF(G500&lt;&gt;"",R499*H500/12,"")</f>
        <v/>
      </c>
      <c r="Q500" s="41" t="str">
        <f>IF(G500&lt;&gt;"",R500-O500,"")</f>
        <v/>
      </c>
      <c r="R500" s="41" t="str">
        <f>IF(G500&lt;&gt;"",R499+N500+P500,"")</f>
        <v/>
      </c>
      <c r="T500" s="40" t="e">
        <f t="shared" si="71"/>
        <v>#N/A</v>
      </c>
      <c r="U500" s="53" t="str">
        <f>J500</f>
        <v/>
      </c>
      <c r="V500" s="53" t="e">
        <f>M500</f>
        <v>#N/A</v>
      </c>
      <c r="W500" s="53" t="str">
        <f>O500</f>
        <v/>
      </c>
      <c r="X500" s="53" t="str">
        <f>R500</f>
        <v/>
      </c>
    </row>
    <row r="501" spans="1:24" x14ac:dyDescent="0.35">
      <c r="A501" s="37" t="str">
        <f t="shared" si="64"/>
        <v/>
      </c>
      <c r="B501" s="37" t="e">
        <f>IF(F501&lt;=$G$10,VLOOKUP('[1]KALKULATOR 2023 PPK'!A516,[1]Robocze!$B$23:$C$102,2),"")</f>
        <v>#N/A</v>
      </c>
      <c r="C501" s="37" t="e">
        <f t="shared" si="65"/>
        <v>#N/A</v>
      </c>
      <c r="D501" s="38" t="e">
        <f t="shared" si="66"/>
        <v>#N/A</v>
      </c>
      <c r="E501" s="39" t="e">
        <f t="shared" si="72"/>
        <v>#N/A</v>
      </c>
      <c r="F501" s="43" t="e">
        <f t="shared" si="67"/>
        <v>#N/A</v>
      </c>
      <c r="G501" s="40" t="str">
        <f t="shared" si="68"/>
        <v/>
      </c>
      <c r="H501" s="42" t="e">
        <f>IF(F501&lt;=$G$10,$G$3,"")</f>
        <v>#N/A</v>
      </c>
      <c r="I501" s="41" t="e">
        <f>IF(B501&lt;&gt;"",$G$4,"")</f>
        <v>#N/A</v>
      </c>
      <c r="J501" s="41" t="str">
        <f t="shared" si="69"/>
        <v/>
      </c>
      <c r="K501" s="41" t="e">
        <f>IF(B501&lt;&gt;"",J501*H501/12,"")</f>
        <v>#N/A</v>
      </c>
      <c r="L501" s="41" t="e">
        <f>IF(B501&lt;&gt;"",M501-J501,"")</f>
        <v>#N/A</v>
      </c>
      <c r="M501" s="41" t="e">
        <f>IF(B501&lt;&gt;"",M500+I501+K501,"")</f>
        <v>#N/A</v>
      </c>
      <c r="N501" s="41" t="str">
        <f>IF(G501&lt;&gt;"",IF(E501&gt;=$G$7,$G$5,0),"")</f>
        <v/>
      </c>
      <c r="O501" s="41" t="str">
        <f t="shared" si="70"/>
        <v/>
      </c>
      <c r="P501" s="41" t="str">
        <f>IF(G501&lt;&gt;"",R500*H501/12,"")</f>
        <v/>
      </c>
      <c r="Q501" s="41" t="str">
        <f>IF(G501&lt;&gt;"",R501-O501,"")</f>
        <v/>
      </c>
      <c r="R501" s="41" t="str">
        <f>IF(G501&lt;&gt;"",R500+N501+P501,"")</f>
        <v/>
      </c>
      <c r="T501" s="40" t="e">
        <f t="shared" si="71"/>
        <v>#N/A</v>
      </c>
      <c r="U501" s="53" t="str">
        <f>J501</f>
        <v/>
      </c>
      <c r="V501" s="53" t="e">
        <f>M501</f>
        <v>#N/A</v>
      </c>
      <c r="W501" s="53" t="str">
        <f>O501</f>
        <v/>
      </c>
      <c r="X501" s="53" t="str">
        <f>R501</f>
        <v/>
      </c>
    </row>
    <row r="502" spans="1:24" x14ac:dyDescent="0.35">
      <c r="A502" s="37" t="str">
        <f t="shared" si="64"/>
        <v/>
      </c>
      <c r="B502" s="37" t="e">
        <f>IF(F502&lt;=$G$10,VLOOKUP('[1]KALKULATOR 2023 PPK'!A517,[1]Robocze!$B$23:$C$102,2),"")</f>
        <v>#N/A</v>
      </c>
      <c r="C502" s="37" t="e">
        <f t="shared" si="65"/>
        <v>#N/A</v>
      </c>
      <c r="D502" s="38" t="e">
        <f t="shared" si="66"/>
        <v>#N/A</v>
      </c>
      <c r="E502" s="39" t="e">
        <f t="shared" si="72"/>
        <v>#N/A</v>
      </c>
      <c r="F502" s="43" t="e">
        <f t="shared" si="67"/>
        <v>#N/A</v>
      </c>
      <c r="G502" s="40" t="str">
        <f t="shared" si="68"/>
        <v/>
      </c>
      <c r="H502" s="42" t="e">
        <f>IF(F502&lt;=$G$10,$G$3,"")</f>
        <v>#N/A</v>
      </c>
      <c r="I502" s="41" t="e">
        <f>IF(B502&lt;&gt;"",$G$4,"")</f>
        <v>#N/A</v>
      </c>
      <c r="J502" s="41" t="str">
        <f t="shared" si="69"/>
        <v/>
      </c>
      <c r="K502" s="41" t="e">
        <f>IF(B502&lt;&gt;"",J502*H502/12,"")</f>
        <v>#N/A</v>
      </c>
      <c r="L502" s="41" t="e">
        <f>IF(B502&lt;&gt;"",M502-J502,"")</f>
        <v>#N/A</v>
      </c>
      <c r="M502" s="41" t="e">
        <f>IF(B502&lt;&gt;"",M501+I502+K502,"")</f>
        <v>#N/A</v>
      </c>
      <c r="N502" s="41" t="str">
        <f>IF(G502&lt;&gt;"",IF(E502&gt;=$G$7,$G$5,0),"")</f>
        <v/>
      </c>
      <c r="O502" s="41" t="str">
        <f t="shared" si="70"/>
        <v/>
      </c>
      <c r="P502" s="41" t="str">
        <f>IF(G502&lt;&gt;"",R501*H502/12,"")</f>
        <v/>
      </c>
      <c r="Q502" s="41" t="str">
        <f>IF(G502&lt;&gt;"",R502-O502,"")</f>
        <v/>
      </c>
      <c r="R502" s="41" t="str">
        <f>IF(G502&lt;&gt;"",R501+N502+P502,"")</f>
        <v/>
      </c>
      <c r="T502" s="40" t="e">
        <f t="shared" si="71"/>
        <v>#N/A</v>
      </c>
      <c r="U502" s="53" t="str">
        <f>J502</f>
        <v/>
      </c>
      <c r="V502" s="53" t="e">
        <f>M502</f>
        <v>#N/A</v>
      </c>
      <c r="W502" s="53" t="str">
        <f>O502</f>
        <v/>
      </c>
      <c r="X502" s="53" t="str">
        <f>R502</f>
        <v/>
      </c>
    </row>
    <row r="503" spans="1:24" x14ac:dyDescent="0.35">
      <c r="A503" s="37" t="str">
        <f t="shared" si="64"/>
        <v/>
      </c>
      <c r="B503" s="37" t="e">
        <f>IF(F503&lt;=$G$10,VLOOKUP('[1]KALKULATOR 2023 PPK'!A518,[1]Robocze!$B$23:$C$102,2),"")</f>
        <v>#N/A</v>
      </c>
      <c r="C503" s="37" t="e">
        <f t="shared" si="65"/>
        <v>#N/A</v>
      </c>
      <c r="D503" s="38" t="e">
        <f t="shared" si="66"/>
        <v>#N/A</v>
      </c>
      <c r="E503" s="39" t="e">
        <f t="shared" si="72"/>
        <v>#N/A</v>
      </c>
      <c r="F503" s="43" t="e">
        <f t="shared" si="67"/>
        <v>#N/A</v>
      </c>
      <c r="G503" s="40" t="str">
        <f t="shared" si="68"/>
        <v/>
      </c>
      <c r="H503" s="42" t="e">
        <f>IF(F503&lt;=$G$10,$G$3,"")</f>
        <v>#N/A</v>
      </c>
      <c r="I503" s="41" t="e">
        <f>IF(B503&lt;&gt;"",$G$4,"")</f>
        <v>#N/A</v>
      </c>
      <c r="J503" s="41" t="str">
        <f t="shared" si="69"/>
        <v/>
      </c>
      <c r="K503" s="41" t="e">
        <f>IF(B503&lt;&gt;"",J503*H503/12,"")</f>
        <v>#N/A</v>
      </c>
      <c r="L503" s="41" t="e">
        <f>IF(B503&lt;&gt;"",M503-J503,"")</f>
        <v>#N/A</v>
      </c>
      <c r="M503" s="41" t="e">
        <f>IF(B503&lt;&gt;"",M502+I503+K503,"")</f>
        <v>#N/A</v>
      </c>
      <c r="N503" s="41" t="str">
        <f>IF(G503&lt;&gt;"",IF(E503&gt;=$G$7,$G$5,0),"")</f>
        <v/>
      </c>
      <c r="O503" s="41" t="str">
        <f t="shared" si="70"/>
        <v/>
      </c>
      <c r="P503" s="41" t="str">
        <f>IF(G503&lt;&gt;"",R502*H503/12,"")</f>
        <v/>
      </c>
      <c r="Q503" s="41" t="str">
        <f>IF(G503&lt;&gt;"",R503-O503,"")</f>
        <v/>
      </c>
      <c r="R503" s="41" t="str">
        <f>IF(G503&lt;&gt;"",R502+N503+P503,"")</f>
        <v/>
      </c>
      <c r="T503" s="40" t="e">
        <f t="shared" si="71"/>
        <v>#N/A</v>
      </c>
      <c r="U503" s="53" t="str">
        <f>J503</f>
        <v/>
      </c>
      <c r="V503" s="53" t="e">
        <f>M503</f>
        <v>#N/A</v>
      </c>
      <c r="W503" s="53" t="str">
        <f>O503</f>
        <v/>
      </c>
      <c r="X503" s="53" t="str">
        <f>R503</f>
        <v/>
      </c>
    </row>
    <row r="504" spans="1:24" x14ac:dyDescent="0.35">
      <c r="A504" s="37" t="str">
        <f t="shared" si="64"/>
        <v/>
      </c>
      <c r="B504" s="37" t="e">
        <f>IF(F504&lt;=$G$10,VLOOKUP('[1]KALKULATOR 2023 PPK'!A519,[1]Robocze!$B$23:$C$102,2),"")</f>
        <v>#N/A</v>
      </c>
      <c r="C504" s="37" t="e">
        <f t="shared" si="65"/>
        <v>#N/A</v>
      </c>
      <c r="D504" s="38" t="e">
        <f t="shared" si="66"/>
        <v>#N/A</v>
      </c>
      <c r="E504" s="39" t="e">
        <f t="shared" si="72"/>
        <v>#N/A</v>
      </c>
      <c r="F504" s="43" t="e">
        <f t="shared" si="67"/>
        <v>#N/A</v>
      </c>
      <c r="G504" s="40" t="str">
        <f t="shared" si="68"/>
        <v/>
      </c>
      <c r="H504" s="42" t="e">
        <f>IF(F504&lt;=$G$10,$G$3,"")</f>
        <v>#N/A</v>
      </c>
      <c r="I504" s="41" t="e">
        <f>IF(B504&lt;&gt;"",$G$4,"")</f>
        <v>#N/A</v>
      </c>
      <c r="J504" s="41" t="str">
        <f t="shared" si="69"/>
        <v/>
      </c>
      <c r="K504" s="41" t="e">
        <f>IF(B504&lt;&gt;"",J504*H504/12,"")</f>
        <v>#N/A</v>
      </c>
      <c r="L504" s="41" t="e">
        <f>IF(B504&lt;&gt;"",M504-J504,"")</f>
        <v>#N/A</v>
      </c>
      <c r="M504" s="41" t="e">
        <f>IF(B504&lt;&gt;"",M503+I504+K504,"")</f>
        <v>#N/A</v>
      </c>
      <c r="N504" s="41" t="str">
        <f>IF(G504&lt;&gt;"",IF(E504&gt;=$G$7,$G$5,0),"")</f>
        <v/>
      </c>
      <c r="O504" s="41" t="str">
        <f t="shared" si="70"/>
        <v/>
      </c>
      <c r="P504" s="41" t="str">
        <f>IF(G504&lt;&gt;"",R503*H504/12,"")</f>
        <v/>
      </c>
      <c r="Q504" s="41" t="str">
        <f>IF(G504&lt;&gt;"",R504-O504,"")</f>
        <v/>
      </c>
      <c r="R504" s="41" t="str">
        <f>IF(G504&lt;&gt;"",R503+N504+P504,"")</f>
        <v/>
      </c>
      <c r="T504" s="40" t="e">
        <f t="shared" si="71"/>
        <v>#N/A</v>
      </c>
      <c r="U504" s="53" t="str">
        <f>J504</f>
        <v/>
      </c>
      <c r="V504" s="53" t="e">
        <f>M504</f>
        <v>#N/A</v>
      </c>
      <c r="W504" s="53" t="str">
        <f>O504</f>
        <v/>
      </c>
      <c r="X504" s="53" t="str">
        <f>R504</f>
        <v/>
      </c>
    </row>
    <row r="505" spans="1:24" x14ac:dyDescent="0.35">
      <c r="A505" s="37" t="str">
        <f t="shared" si="64"/>
        <v/>
      </c>
      <c r="B505" s="37" t="e">
        <f>IF(F505&lt;=$G$10,VLOOKUP('[1]KALKULATOR 2023 PPK'!A520,[1]Robocze!$B$23:$C$102,2),"")</f>
        <v>#N/A</v>
      </c>
      <c r="C505" s="37" t="e">
        <f t="shared" si="65"/>
        <v>#N/A</v>
      </c>
      <c r="D505" s="38" t="e">
        <f t="shared" si="66"/>
        <v>#N/A</v>
      </c>
      <c r="E505" s="39" t="e">
        <f t="shared" si="72"/>
        <v>#N/A</v>
      </c>
      <c r="F505" s="43" t="e">
        <f t="shared" si="67"/>
        <v>#N/A</v>
      </c>
      <c r="G505" s="40" t="str">
        <f t="shared" si="68"/>
        <v/>
      </c>
      <c r="H505" s="42" t="e">
        <f>IF(F505&lt;=$G$10,$G$3,"")</f>
        <v>#N/A</v>
      </c>
      <c r="I505" s="41" t="e">
        <f>IF(B505&lt;&gt;"",$G$4,"")</f>
        <v>#N/A</v>
      </c>
      <c r="J505" s="41" t="str">
        <f t="shared" si="69"/>
        <v/>
      </c>
      <c r="K505" s="41" t="e">
        <f>IF(B505&lt;&gt;"",J505*H505/12,"")</f>
        <v>#N/A</v>
      </c>
      <c r="L505" s="41" t="e">
        <f>IF(B505&lt;&gt;"",M505-J505,"")</f>
        <v>#N/A</v>
      </c>
      <c r="M505" s="41" t="e">
        <f>IF(B505&lt;&gt;"",M504+I505+K505,"")</f>
        <v>#N/A</v>
      </c>
      <c r="N505" s="41" t="str">
        <f>IF(G505&lt;&gt;"",IF(E505&gt;=$G$7,$G$5,0),"")</f>
        <v/>
      </c>
      <c r="O505" s="41" t="str">
        <f t="shared" si="70"/>
        <v/>
      </c>
      <c r="P505" s="41" t="str">
        <f>IF(G505&lt;&gt;"",R504*H505/12,"")</f>
        <v/>
      </c>
      <c r="Q505" s="41" t="str">
        <f>IF(G505&lt;&gt;"",R505-O505,"")</f>
        <v/>
      </c>
      <c r="R505" s="41" t="str">
        <f>IF(G505&lt;&gt;"",R504+N505+P505,"")</f>
        <v/>
      </c>
      <c r="T505" s="40" t="e">
        <f t="shared" si="71"/>
        <v>#N/A</v>
      </c>
      <c r="U505" s="53" t="str">
        <f>J505</f>
        <v/>
      </c>
      <c r="V505" s="53" t="e">
        <f>M505</f>
        <v>#N/A</v>
      </c>
      <c r="W505" s="53" t="str">
        <f>O505</f>
        <v/>
      </c>
      <c r="X505" s="53" t="str">
        <f>R505</f>
        <v/>
      </c>
    </row>
    <row r="506" spans="1:24" x14ac:dyDescent="0.35">
      <c r="A506" s="37" t="str">
        <f t="shared" si="64"/>
        <v/>
      </c>
      <c r="B506" s="37" t="e">
        <f>IF(F506&lt;=$G$10,VLOOKUP('[1]KALKULATOR 2023 PPK'!A521,[1]Robocze!$B$23:$C$102,2),"")</f>
        <v>#N/A</v>
      </c>
      <c r="C506" s="37" t="e">
        <f t="shared" si="65"/>
        <v>#N/A</v>
      </c>
      <c r="D506" s="38" t="e">
        <f t="shared" si="66"/>
        <v>#N/A</v>
      </c>
      <c r="E506" s="39" t="e">
        <f t="shared" si="72"/>
        <v>#N/A</v>
      </c>
      <c r="F506" s="43" t="e">
        <f t="shared" si="67"/>
        <v>#N/A</v>
      </c>
      <c r="G506" s="40" t="str">
        <f t="shared" si="68"/>
        <v/>
      </c>
      <c r="H506" s="42" t="e">
        <f>IF(F506&lt;=$G$10,$G$3,"")</f>
        <v>#N/A</v>
      </c>
      <c r="I506" s="41" t="e">
        <f>IF(B506&lt;&gt;"",$G$4,"")</f>
        <v>#N/A</v>
      </c>
      <c r="J506" s="41" t="str">
        <f t="shared" si="69"/>
        <v/>
      </c>
      <c r="K506" s="41" t="e">
        <f>IF(B506&lt;&gt;"",J506*H506/12,"")</f>
        <v>#N/A</v>
      </c>
      <c r="L506" s="41" t="e">
        <f>IF(B506&lt;&gt;"",M506-J506,"")</f>
        <v>#N/A</v>
      </c>
      <c r="M506" s="41" t="e">
        <f>IF(B506&lt;&gt;"",M505+I506+K506,"")</f>
        <v>#N/A</v>
      </c>
      <c r="N506" s="41" t="str">
        <f>IF(G506&lt;&gt;"",IF(E506&gt;=$G$7,$G$5,0),"")</f>
        <v/>
      </c>
      <c r="O506" s="41" t="str">
        <f t="shared" si="70"/>
        <v/>
      </c>
      <c r="P506" s="41" t="str">
        <f>IF(G506&lt;&gt;"",R505*H506/12,"")</f>
        <v/>
      </c>
      <c r="Q506" s="41" t="str">
        <f>IF(G506&lt;&gt;"",R506-O506,"")</f>
        <v/>
      </c>
      <c r="R506" s="41" t="str">
        <f>IF(G506&lt;&gt;"",R505+N506+P506,"")</f>
        <v/>
      </c>
      <c r="T506" s="40" t="e">
        <f t="shared" si="71"/>
        <v>#N/A</v>
      </c>
      <c r="U506" s="53" t="str">
        <f>J506</f>
        <v/>
      </c>
      <c r="V506" s="53" t="e">
        <f>M506</f>
        <v>#N/A</v>
      </c>
      <c r="W506" s="53" t="str">
        <f>O506</f>
        <v/>
      </c>
      <c r="X506" s="53" t="str">
        <f>R506</f>
        <v/>
      </c>
    </row>
    <row r="507" spans="1:24" x14ac:dyDescent="0.35">
      <c r="A507" s="37" t="str">
        <f t="shared" si="64"/>
        <v/>
      </c>
      <c r="B507" s="37" t="e">
        <f>IF(F507&lt;=$G$10,VLOOKUP('[1]KALKULATOR 2023 PPK'!A522,[1]Robocze!$B$23:$C$102,2),"")</f>
        <v>#N/A</v>
      </c>
      <c r="C507" s="37" t="e">
        <f t="shared" si="65"/>
        <v>#N/A</v>
      </c>
      <c r="D507" s="38" t="e">
        <f t="shared" si="66"/>
        <v>#N/A</v>
      </c>
      <c r="E507" s="39" t="e">
        <f t="shared" si="72"/>
        <v>#N/A</v>
      </c>
      <c r="F507" s="43" t="e">
        <f t="shared" si="67"/>
        <v>#N/A</v>
      </c>
      <c r="G507" s="40" t="str">
        <f t="shared" si="68"/>
        <v/>
      </c>
      <c r="H507" s="42" t="e">
        <f>IF(F507&lt;=$G$10,$G$3,"")</f>
        <v>#N/A</v>
      </c>
      <c r="I507" s="41" t="e">
        <f>IF(B507&lt;&gt;"",$G$4,"")</f>
        <v>#N/A</v>
      </c>
      <c r="J507" s="41" t="str">
        <f t="shared" si="69"/>
        <v/>
      </c>
      <c r="K507" s="41" t="e">
        <f>IF(B507&lt;&gt;"",J507*H507/12,"")</f>
        <v>#N/A</v>
      </c>
      <c r="L507" s="41" t="e">
        <f>IF(B507&lt;&gt;"",M507-J507,"")</f>
        <v>#N/A</v>
      </c>
      <c r="M507" s="41" t="e">
        <f>IF(B507&lt;&gt;"",M506+I507+K507,"")</f>
        <v>#N/A</v>
      </c>
      <c r="N507" s="41" t="str">
        <f>IF(G507&lt;&gt;"",IF(E507&gt;=$G$7,$G$5,0),"")</f>
        <v/>
      </c>
      <c r="O507" s="41" t="str">
        <f t="shared" si="70"/>
        <v/>
      </c>
      <c r="P507" s="41" t="str">
        <f>IF(G507&lt;&gt;"",R506*H507/12,"")</f>
        <v/>
      </c>
      <c r="Q507" s="41" t="str">
        <f>IF(G507&lt;&gt;"",R507-O507,"")</f>
        <v/>
      </c>
      <c r="R507" s="41" t="str">
        <f>IF(G507&lt;&gt;"",R506+N507+P507,"")</f>
        <v/>
      </c>
      <c r="T507" s="40" t="e">
        <f t="shared" si="71"/>
        <v>#N/A</v>
      </c>
      <c r="U507" s="53" t="str">
        <f>J507</f>
        <v/>
      </c>
      <c r="V507" s="53" t="e">
        <f>M507</f>
        <v>#N/A</v>
      </c>
      <c r="W507" s="53" t="str">
        <f>O507</f>
        <v/>
      </c>
      <c r="X507" s="53" t="str">
        <f>R507</f>
        <v/>
      </c>
    </row>
    <row r="508" spans="1:24" x14ac:dyDescent="0.35">
      <c r="A508" s="37" t="str">
        <f t="shared" si="64"/>
        <v/>
      </c>
      <c r="B508" s="44" t="e">
        <f>IF(F508&lt;=$G$10,VLOOKUP('[1]KALKULATOR 2023 PPK'!A523,[1]Robocze!$B$23:$C$102,2),"")</f>
        <v>#N/A</v>
      </c>
      <c r="C508" s="44" t="e">
        <f t="shared" si="65"/>
        <v>#N/A</v>
      </c>
      <c r="D508" s="38" t="e">
        <f t="shared" si="66"/>
        <v>#N/A</v>
      </c>
      <c r="E508" s="45" t="e">
        <f t="shared" si="72"/>
        <v>#N/A</v>
      </c>
      <c r="F508" s="46" t="e">
        <f t="shared" si="67"/>
        <v>#N/A</v>
      </c>
      <c r="G508" s="47" t="str">
        <f t="shared" si="68"/>
        <v/>
      </c>
      <c r="H508" s="42" t="e">
        <f>IF(F508&lt;=$G$10,$G$3,"")</f>
        <v>#N/A</v>
      </c>
      <c r="I508" s="41" t="e">
        <f>IF(B508&lt;&gt;"",$G$4,"")</f>
        <v>#N/A</v>
      </c>
      <c r="J508" s="48" t="str">
        <f t="shared" si="69"/>
        <v/>
      </c>
      <c r="K508" s="41" t="e">
        <f>IF(B508&lt;&gt;"",J508*H508/12,"")</f>
        <v>#N/A</v>
      </c>
      <c r="L508" s="48" t="e">
        <f>IF(B508&lt;&gt;"",M508-J508,"")</f>
        <v>#N/A</v>
      </c>
      <c r="M508" s="41" t="e">
        <f>IF(B508&lt;&gt;"",M507+I508+K508,"")</f>
        <v>#N/A</v>
      </c>
      <c r="N508" s="41" t="str">
        <f>IF(G508&lt;&gt;"",IF(E508&gt;=$G$7,$G$5,0),"")</f>
        <v/>
      </c>
      <c r="O508" s="48" t="str">
        <f t="shared" si="70"/>
        <v/>
      </c>
      <c r="P508" s="41" t="str">
        <f>IF(G508&lt;&gt;"",R507*H508/12,"")</f>
        <v/>
      </c>
      <c r="Q508" s="48" t="str">
        <f>IF(G508&lt;&gt;"",R508-O508,"")</f>
        <v/>
      </c>
      <c r="R508" s="41" t="str">
        <f>IF(G508&lt;&gt;"",R507+N508+P508,"")</f>
        <v/>
      </c>
      <c r="T508" s="40" t="e">
        <f t="shared" si="71"/>
        <v>#N/A</v>
      </c>
      <c r="U508" s="53" t="str">
        <f>J508</f>
        <v/>
      </c>
      <c r="V508" s="53" t="e">
        <f>M508</f>
        <v>#N/A</v>
      </c>
      <c r="W508" s="53" t="str">
        <f>O508</f>
        <v/>
      </c>
      <c r="X508" s="53" t="str">
        <f>R508</f>
        <v/>
      </c>
    </row>
    <row r="509" spans="1:24" x14ac:dyDescent="0.35">
      <c r="A509" s="37" t="str">
        <f t="shared" si="64"/>
        <v/>
      </c>
      <c r="B509" s="37" t="e">
        <f>IF(F509&lt;=$G$10,VLOOKUP('[1]KALKULATOR 2023 PPK'!A524,[1]Robocze!$B$23:$C$102,2),"")</f>
        <v>#N/A</v>
      </c>
      <c r="C509" s="37" t="e">
        <f t="shared" si="65"/>
        <v>#N/A</v>
      </c>
      <c r="D509" s="38" t="e">
        <f t="shared" si="66"/>
        <v>#N/A</v>
      </c>
      <c r="E509" s="39" t="e">
        <f t="shared" si="72"/>
        <v>#N/A</v>
      </c>
      <c r="F509" s="40" t="e">
        <f t="shared" si="67"/>
        <v>#N/A</v>
      </c>
      <c r="G509" s="40" t="str">
        <f t="shared" si="68"/>
        <v/>
      </c>
      <c r="H509" s="42" t="e">
        <f>IF(F509&lt;=$G$10,$G$3,"")</f>
        <v>#N/A</v>
      </c>
      <c r="I509" s="41" t="e">
        <f>IF(B509&lt;&gt;"",$G$4,"")</f>
        <v>#N/A</v>
      </c>
      <c r="J509" s="41" t="str">
        <f t="shared" si="69"/>
        <v/>
      </c>
      <c r="K509" s="41" t="e">
        <f>IF(B509&lt;&gt;"",J509*H509/12,"")</f>
        <v>#N/A</v>
      </c>
      <c r="L509" s="41" t="e">
        <f>IF(B509&lt;&gt;"",M509-J509,"")</f>
        <v>#N/A</v>
      </c>
      <c r="M509" s="41" t="e">
        <f>IF(B509&lt;&gt;"",M508+I509+K509,"")</f>
        <v>#N/A</v>
      </c>
      <c r="N509" s="41" t="str">
        <f>IF(G509&lt;&gt;"",IF(E509&gt;=$G$7,$G$5,0),"")</f>
        <v/>
      </c>
      <c r="O509" s="41" t="str">
        <f t="shared" si="70"/>
        <v/>
      </c>
      <c r="P509" s="41" t="str">
        <f>IF(G509&lt;&gt;"",R508*H509/12,"")</f>
        <v/>
      </c>
      <c r="Q509" s="41" t="str">
        <f>IF(G509&lt;&gt;"",R509-O509,"")</f>
        <v/>
      </c>
      <c r="R509" s="41" t="str">
        <f>IF(G509&lt;&gt;"",R508+N509+P509,"")</f>
        <v/>
      </c>
      <c r="T509" s="40" t="e">
        <f t="shared" si="71"/>
        <v>#N/A</v>
      </c>
      <c r="U509" s="53" t="str">
        <f>J509</f>
        <v/>
      </c>
      <c r="V509" s="53" t="e">
        <f>M509</f>
        <v>#N/A</v>
      </c>
      <c r="W509" s="53" t="str">
        <f>O509</f>
        <v/>
      </c>
      <c r="X509" s="53" t="str">
        <f>R509</f>
        <v/>
      </c>
    </row>
    <row r="510" spans="1:24" x14ac:dyDescent="0.35">
      <c r="A510" s="37" t="str">
        <f t="shared" si="64"/>
        <v/>
      </c>
      <c r="B510" s="37" t="e">
        <f>IF(F510&lt;=$G$10,VLOOKUP('[1]KALKULATOR 2023 PPK'!A525,[1]Robocze!$B$23:$C$102,2),"")</f>
        <v>#N/A</v>
      </c>
      <c r="C510" s="37" t="e">
        <f t="shared" si="65"/>
        <v>#N/A</v>
      </c>
      <c r="D510" s="38" t="e">
        <f t="shared" si="66"/>
        <v>#N/A</v>
      </c>
      <c r="E510" s="39" t="e">
        <f t="shared" si="72"/>
        <v>#N/A</v>
      </c>
      <c r="F510" s="43" t="e">
        <f t="shared" si="67"/>
        <v>#N/A</v>
      </c>
      <c r="G510" s="40" t="str">
        <f t="shared" si="68"/>
        <v/>
      </c>
      <c r="H510" s="42" t="e">
        <f>IF(F510&lt;=$G$10,$G$3,"")</f>
        <v>#N/A</v>
      </c>
      <c r="I510" s="41" t="e">
        <f>IF(B510&lt;&gt;"",$G$4,"")</f>
        <v>#N/A</v>
      </c>
      <c r="J510" s="41" t="str">
        <f t="shared" si="69"/>
        <v/>
      </c>
      <c r="K510" s="41" t="e">
        <f>IF(B510&lt;&gt;"",J510*H510/12,"")</f>
        <v>#N/A</v>
      </c>
      <c r="L510" s="41" t="e">
        <f>IF(B510&lt;&gt;"",M510-J510,"")</f>
        <v>#N/A</v>
      </c>
      <c r="M510" s="41" t="e">
        <f>IF(B510&lt;&gt;"",M509+I510+K510,"")</f>
        <v>#N/A</v>
      </c>
      <c r="N510" s="41" t="str">
        <f>IF(G510&lt;&gt;"",IF(E510&gt;=$G$7,$G$5,0),"")</f>
        <v/>
      </c>
      <c r="O510" s="41" t="str">
        <f t="shared" si="70"/>
        <v/>
      </c>
      <c r="P510" s="41" t="str">
        <f>IF(G510&lt;&gt;"",R509*H510/12,"")</f>
        <v/>
      </c>
      <c r="Q510" s="41" t="str">
        <f>IF(G510&lt;&gt;"",R510-O510,"")</f>
        <v/>
      </c>
      <c r="R510" s="41" t="str">
        <f>IF(G510&lt;&gt;"",R509+N510+P510,"")</f>
        <v/>
      </c>
      <c r="T510" s="40" t="e">
        <f t="shared" si="71"/>
        <v>#N/A</v>
      </c>
      <c r="U510" s="53" t="str">
        <f>J510</f>
        <v/>
      </c>
      <c r="V510" s="53" t="e">
        <f>M510</f>
        <v>#N/A</v>
      </c>
      <c r="W510" s="53" t="str">
        <f>O510</f>
        <v/>
      </c>
      <c r="X510" s="53" t="str">
        <f>R510</f>
        <v/>
      </c>
    </row>
    <row r="511" spans="1:24" s="56" customFormat="1" x14ac:dyDescent="0.35">
      <c r="A511" s="37" t="str">
        <f t="shared" si="64"/>
        <v/>
      </c>
      <c r="B511" s="37" t="e">
        <f>IF(F511&lt;=$G$10,VLOOKUP('[1]KALKULATOR 2023 PPK'!A526,[1]Robocze!$B$23:$C$102,2),"")</f>
        <v>#N/A</v>
      </c>
      <c r="C511" s="37" t="e">
        <f t="shared" si="65"/>
        <v>#N/A</v>
      </c>
      <c r="D511" s="38" t="e">
        <f t="shared" si="66"/>
        <v>#N/A</v>
      </c>
      <c r="E511" s="39" t="e">
        <f t="shared" si="72"/>
        <v>#N/A</v>
      </c>
      <c r="F511" s="43" t="e">
        <f t="shared" si="67"/>
        <v>#N/A</v>
      </c>
      <c r="G511" s="40" t="str">
        <f t="shared" si="68"/>
        <v/>
      </c>
      <c r="H511" s="42" t="e">
        <f>IF(F511&lt;=$G$10,$G$3,"")</f>
        <v>#N/A</v>
      </c>
      <c r="I511" s="41" t="e">
        <f>IF(B511&lt;&gt;"",$G$4,"")</f>
        <v>#N/A</v>
      </c>
      <c r="J511" s="41" t="str">
        <f t="shared" si="69"/>
        <v/>
      </c>
      <c r="K511" s="41" t="e">
        <f>IF(B511&lt;&gt;"",J511*H511/12,"")</f>
        <v>#N/A</v>
      </c>
      <c r="L511" s="41" t="e">
        <f>IF(B511&lt;&gt;"",M511-J511,"")</f>
        <v>#N/A</v>
      </c>
      <c r="M511" s="41" t="e">
        <f>IF(B511&lt;&gt;"",M510+I511+K511,"")</f>
        <v>#N/A</v>
      </c>
      <c r="N511" s="41" t="str">
        <f>IF(G511&lt;&gt;"",IF(E511&gt;=$G$7,$G$5,0),"")</f>
        <v/>
      </c>
      <c r="O511" s="41" t="str">
        <f t="shared" si="70"/>
        <v/>
      </c>
      <c r="P511" s="41" t="str">
        <f>IF(G511&lt;&gt;"",R510*H511/12,"")</f>
        <v/>
      </c>
      <c r="Q511" s="41" t="str">
        <f>IF(G511&lt;&gt;"",R511-O511,"")</f>
        <v/>
      </c>
      <c r="R511" s="41" t="str">
        <f>IF(G511&lt;&gt;"",R510+N511+P511,"")</f>
        <v/>
      </c>
      <c r="T511" s="40" t="e">
        <f t="shared" si="71"/>
        <v>#N/A</v>
      </c>
      <c r="U511" s="53" t="str">
        <f>J511</f>
        <v/>
      </c>
      <c r="V511" s="53" t="e">
        <f>M511</f>
        <v>#N/A</v>
      </c>
      <c r="W511" s="53" t="str">
        <f>O511</f>
        <v/>
      </c>
      <c r="X511" s="53" t="str">
        <f>R511</f>
        <v/>
      </c>
    </row>
    <row r="512" spans="1:24" x14ac:dyDescent="0.35">
      <c r="A512" s="37" t="str">
        <f t="shared" si="64"/>
        <v/>
      </c>
      <c r="B512" s="37" t="e">
        <f>IF(F512&lt;=$G$10,VLOOKUP('[1]KALKULATOR 2023 PPK'!A527,[1]Robocze!$B$23:$C$102,2),"")</f>
        <v>#N/A</v>
      </c>
      <c r="C512" s="37" t="e">
        <f t="shared" si="65"/>
        <v>#N/A</v>
      </c>
      <c r="D512" s="38" t="e">
        <f t="shared" si="66"/>
        <v>#N/A</v>
      </c>
      <c r="E512" s="39" t="e">
        <f t="shared" si="72"/>
        <v>#N/A</v>
      </c>
      <c r="F512" s="43" t="e">
        <f t="shared" si="67"/>
        <v>#N/A</v>
      </c>
      <c r="G512" s="40" t="str">
        <f t="shared" si="68"/>
        <v/>
      </c>
      <c r="H512" s="42" t="e">
        <f>IF(F512&lt;=$G$10,$G$3,"")</f>
        <v>#N/A</v>
      </c>
      <c r="I512" s="41" t="e">
        <f>IF(B512&lt;&gt;"",$G$4,"")</f>
        <v>#N/A</v>
      </c>
      <c r="J512" s="41" t="str">
        <f t="shared" si="69"/>
        <v/>
      </c>
      <c r="K512" s="41" t="e">
        <f>IF(B512&lt;&gt;"",J512*H512/12,"")</f>
        <v>#N/A</v>
      </c>
      <c r="L512" s="41" t="e">
        <f>IF(B512&lt;&gt;"",M512-J512,"")</f>
        <v>#N/A</v>
      </c>
      <c r="M512" s="41" t="e">
        <f>IF(B512&lt;&gt;"",M511+I512+K512,"")</f>
        <v>#N/A</v>
      </c>
      <c r="N512" s="41" t="str">
        <f>IF(G512&lt;&gt;"",IF(E512&gt;=$G$7,$G$5,0),"")</f>
        <v/>
      </c>
      <c r="O512" s="41" t="str">
        <f t="shared" si="70"/>
        <v/>
      </c>
      <c r="P512" s="41" t="str">
        <f>IF(G512&lt;&gt;"",R511*H512/12,"")</f>
        <v/>
      </c>
      <c r="Q512" s="41" t="str">
        <f>IF(G512&lt;&gt;"",R512-O512,"")</f>
        <v/>
      </c>
      <c r="R512" s="41" t="str">
        <f>IF(G512&lt;&gt;"",R511+N512+P512,"")</f>
        <v/>
      </c>
      <c r="T512" s="40" t="e">
        <f t="shared" si="71"/>
        <v>#N/A</v>
      </c>
      <c r="U512" s="53" t="str">
        <f>J512</f>
        <v/>
      </c>
      <c r="V512" s="53" t="e">
        <f>M512</f>
        <v>#N/A</v>
      </c>
      <c r="W512" s="53" t="str">
        <f>O512</f>
        <v/>
      </c>
      <c r="X512" s="53" t="str">
        <f>R512</f>
        <v/>
      </c>
    </row>
    <row r="513" spans="1:24" x14ac:dyDescent="0.35">
      <c r="A513" s="37" t="str">
        <f t="shared" si="64"/>
        <v/>
      </c>
      <c r="B513" s="37" t="e">
        <f>IF(F513&lt;=$G$10,VLOOKUP('[1]KALKULATOR 2023 PPK'!A528,[1]Robocze!$B$23:$C$102,2),"")</f>
        <v>#N/A</v>
      </c>
      <c r="C513" s="37" t="e">
        <f t="shared" si="65"/>
        <v>#N/A</v>
      </c>
      <c r="D513" s="38" t="e">
        <f t="shared" si="66"/>
        <v>#N/A</v>
      </c>
      <c r="E513" s="39" t="e">
        <f t="shared" si="72"/>
        <v>#N/A</v>
      </c>
      <c r="F513" s="43" t="e">
        <f t="shared" si="67"/>
        <v>#N/A</v>
      </c>
      <c r="G513" s="40" t="str">
        <f t="shared" si="68"/>
        <v/>
      </c>
      <c r="H513" s="42" t="e">
        <f>IF(F513&lt;=$G$10,$G$3,"")</f>
        <v>#N/A</v>
      </c>
      <c r="I513" s="41" t="e">
        <f>IF(B513&lt;&gt;"",$G$4,"")</f>
        <v>#N/A</v>
      </c>
      <c r="J513" s="41" t="str">
        <f t="shared" si="69"/>
        <v/>
      </c>
      <c r="K513" s="41" t="e">
        <f>IF(B513&lt;&gt;"",J513*H513/12,"")</f>
        <v>#N/A</v>
      </c>
      <c r="L513" s="41" t="e">
        <f>IF(B513&lt;&gt;"",M513-J513,"")</f>
        <v>#N/A</v>
      </c>
      <c r="M513" s="41" t="e">
        <f>IF(B513&lt;&gt;"",M512+I513+K513,"")</f>
        <v>#N/A</v>
      </c>
      <c r="N513" s="41" t="str">
        <f>IF(G513&lt;&gt;"",IF(E513&gt;=$G$7,$G$5,0),"")</f>
        <v/>
      </c>
      <c r="O513" s="41" t="str">
        <f t="shared" si="70"/>
        <v/>
      </c>
      <c r="P513" s="41" t="str">
        <f>IF(G513&lt;&gt;"",R512*H513/12,"")</f>
        <v/>
      </c>
      <c r="Q513" s="41" t="str">
        <f>IF(G513&lt;&gt;"",R513-O513,"")</f>
        <v/>
      </c>
      <c r="R513" s="41" t="str">
        <f>IF(G513&lt;&gt;"",R512+N513+P513,"")</f>
        <v/>
      </c>
      <c r="T513" s="40" t="e">
        <f t="shared" si="71"/>
        <v>#N/A</v>
      </c>
      <c r="U513" s="53" t="str">
        <f>J513</f>
        <v/>
      </c>
      <c r="V513" s="53" t="e">
        <f>M513</f>
        <v>#N/A</v>
      </c>
      <c r="W513" s="53" t="str">
        <f>O513</f>
        <v/>
      </c>
      <c r="X513" s="53" t="str">
        <f>R513</f>
        <v/>
      </c>
    </row>
    <row r="514" spans="1:24" x14ac:dyDescent="0.35">
      <c r="A514" s="37" t="str">
        <f t="shared" si="64"/>
        <v/>
      </c>
      <c r="B514" s="37" t="e">
        <f>IF(F514&lt;=$G$10,VLOOKUP('[1]KALKULATOR 2023 PPK'!A529,[1]Robocze!$B$23:$C$102,2),"")</f>
        <v>#N/A</v>
      </c>
      <c r="C514" s="37" t="e">
        <f t="shared" si="65"/>
        <v>#N/A</v>
      </c>
      <c r="D514" s="38" t="e">
        <f t="shared" si="66"/>
        <v>#N/A</v>
      </c>
      <c r="E514" s="39" t="e">
        <f t="shared" si="72"/>
        <v>#N/A</v>
      </c>
      <c r="F514" s="43" t="e">
        <f t="shared" si="67"/>
        <v>#N/A</v>
      </c>
      <c r="G514" s="40" t="str">
        <f t="shared" si="68"/>
        <v/>
      </c>
      <c r="H514" s="42" t="e">
        <f>IF(F514&lt;=$G$10,$G$3,"")</f>
        <v>#N/A</v>
      </c>
      <c r="I514" s="41" t="e">
        <f>IF(B514&lt;&gt;"",$G$4,"")</f>
        <v>#N/A</v>
      </c>
      <c r="J514" s="41" t="str">
        <f t="shared" si="69"/>
        <v/>
      </c>
      <c r="K514" s="41" t="e">
        <f>IF(B514&lt;&gt;"",J514*H514/12,"")</f>
        <v>#N/A</v>
      </c>
      <c r="L514" s="41" t="e">
        <f>IF(B514&lt;&gt;"",M514-J514,"")</f>
        <v>#N/A</v>
      </c>
      <c r="M514" s="41" t="e">
        <f>IF(B514&lt;&gt;"",M513+I514+K514,"")</f>
        <v>#N/A</v>
      </c>
      <c r="N514" s="41" t="str">
        <f>IF(G514&lt;&gt;"",IF(E514&gt;=$G$7,$G$5,0),"")</f>
        <v/>
      </c>
      <c r="O514" s="41" t="str">
        <f t="shared" si="70"/>
        <v/>
      </c>
      <c r="P514" s="41" t="str">
        <f>IF(G514&lt;&gt;"",R513*H514/12,"")</f>
        <v/>
      </c>
      <c r="Q514" s="41" t="str">
        <f>IF(G514&lt;&gt;"",R514-O514,"")</f>
        <v/>
      </c>
      <c r="R514" s="41" t="str">
        <f>IF(G514&lt;&gt;"",R513+N514+P514,"")</f>
        <v/>
      </c>
      <c r="T514" s="40" t="e">
        <f t="shared" si="71"/>
        <v>#N/A</v>
      </c>
      <c r="U514" s="53" t="str">
        <f>J514</f>
        <v/>
      </c>
      <c r="V514" s="53" t="e">
        <f>M514</f>
        <v>#N/A</v>
      </c>
      <c r="W514" s="53" t="str">
        <f>O514</f>
        <v/>
      </c>
      <c r="X514" s="53" t="str">
        <f>R514</f>
        <v/>
      </c>
    </row>
    <row r="515" spans="1:24" x14ac:dyDescent="0.35">
      <c r="A515" s="37" t="str">
        <f t="shared" si="64"/>
        <v/>
      </c>
      <c r="B515" s="37" t="e">
        <f>IF(F515&lt;=$G$10,VLOOKUP('[1]KALKULATOR 2023 PPK'!A530,[1]Robocze!$B$23:$C$102,2),"")</f>
        <v>#N/A</v>
      </c>
      <c r="C515" s="37" t="e">
        <f t="shared" si="65"/>
        <v>#N/A</v>
      </c>
      <c r="D515" s="38" t="e">
        <f t="shared" si="66"/>
        <v>#N/A</v>
      </c>
      <c r="E515" s="39" t="e">
        <f t="shared" si="72"/>
        <v>#N/A</v>
      </c>
      <c r="F515" s="43" t="e">
        <f t="shared" si="67"/>
        <v>#N/A</v>
      </c>
      <c r="G515" s="40" t="str">
        <f t="shared" si="68"/>
        <v/>
      </c>
      <c r="H515" s="42" t="e">
        <f>IF(F515&lt;=$G$10,$G$3,"")</f>
        <v>#N/A</v>
      </c>
      <c r="I515" s="41" t="e">
        <f>IF(B515&lt;&gt;"",$G$4,"")</f>
        <v>#N/A</v>
      </c>
      <c r="J515" s="41" t="str">
        <f t="shared" si="69"/>
        <v/>
      </c>
      <c r="K515" s="41" t="e">
        <f>IF(B515&lt;&gt;"",J515*H515/12,"")</f>
        <v>#N/A</v>
      </c>
      <c r="L515" s="41" t="e">
        <f>IF(B515&lt;&gt;"",M515-J515,"")</f>
        <v>#N/A</v>
      </c>
      <c r="M515" s="41" t="e">
        <f>IF(B515&lt;&gt;"",M514+I515+K515,"")</f>
        <v>#N/A</v>
      </c>
      <c r="N515" s="41" t="str">
        <f>IF(G515&lt;&gt;"",IF(E515&gt;=$G$7,$G$5,0),"")</f>
        <v/>
      </c>
      <c r="O515" s="41" t="str">
        <f t="shared" si="70"/>
        <v/>
      </c>
      <c r="P515" s="41" t="str">
        <f>IF(G515&lt;&gt;"",R514*H515/12,"")</f>
        <v/>
      </c>
      <c r="Q515" s="41" t="str">
        <f>IF(G515&lt;&gt;"",R515-O515,"")</f>
        <v/>
      </c>
      <c r="R515" s="41" t="str">
        <f>IF(G515&lt;&gt;"",R514+N515+P515,"")</f>
        <v/>
      </c>
      <c r="T515" s="40" t="e">
        <f t="shared" si="71"/>
        <v>#N/A</v>
      </c>
      <c r="U515" s="53" t="str">
        <f>J515</f>
        <v/>
      </c>
      <c r="V515" s="53" t="e">
        <f>M515</f>
        <v>#N/A</v>
      </c>
      <c r="W515" s="53" t="str">
        <f>O515</f>
        <v/>
      </c>
      <c r="X515" s="53" t="str">
        <f>R515</f>
        <v/>
      </c>
    </row>
    <row r="516" spans="1:24" x14ac:dyDescent="0.35">
      <c r="A516" s="37" t="str">
        <f t="shared" si="64"/>
        <v/>
      </c>
      <c r="B516" s="37" t="e">
        <f>IF(F516&lt;=$G$10,VLOOKUP('[1]KALKULATOR 2023 PPK'!A531,[1]Robocze!$B$23:$C$102,2),"")</f>
        <v>#N/A</v>
      </c>
      <c r="C516" s="37" t="e">
        <f t="shared" si="65"/>
        <v>#N/A</v>
      </c>
      <c r="D516" s="38" t="e">
        <f t="shared" si="66"/>
        <v>#N/A</v>
      </c>
      <c r="E516" s="39" t="e">
        <f t="shared" si="72"/>
        <v>#N/A</v>
      </c>
      <c r="F516" s="43" t="e">
        <f t="shared" si="67"/>
        <v>#N/A</v>
      </c>
      <c r="G516" s="40" t="str">
        <f t="shared" si="68"/>
        <v/>
      </c>
      <c r="H516" s="42" t="e">
        <f>IF(F516&lt;=$G$10,$G$3,"")</f>
        <v>#N/A</v>
      </c>
      <c r="I516" s="41" t="e">
        <f>IF(B516&lt;&gt;"",$G$4,"")</f>
        <v>#N/A</v>
      </c>
      <c r="J516" s="41" t="str">
        <f t="shared" si="69"/>
        <v/>
      </c>
      <c r="K516" s="41" t="e">
        <f>IF(B516&lt;&gt;"",J516*H516/12,"")</f>
        <v>#N/A</v>
      </c>
      <c r="L516" s="41" t="e">
        <f>IF(B516&lt;&gt;"",M516-J516,"")</f>
        <v>#N/A</v>
      </c>
      <c r="M516" s="41" t="e">
        <f>IF(B516&lt;&gt;"",M515+I516+K516,"")</f>
        <v>#N/A</v>
      </c>
      <c r="N516" s="41" t="str">
        <f>IF(G516&lt;&gt;"",IF(E516&gt;=$G$7,$G$5,0),"")</f>
        <v/>
      </c>
      <c r="O516" s="41" t="str">
        <f t="shared" si="70"/>
        <v/>
      </c>
      <c r="P516" s="41" t="str">
        <f>IF(G516&lt;&gt;"",R515*H516/12,"")</f>
        <v/>
      </c>
      <c r="Q516" s="41" t="str">
        <f>IF(G516&lt;&gt;"",R516-O516,"")</f>
        <v/>
      </c>
      <c r="R516" s="41" t="str">
        <f>IF(G516&lt;&gt;"",R515+N516+P516,"")</f>
        <v/>
      </c>
      <c r="T516" s="40" t="e">
        <f t="shared" si="71"/>
        <v>#N/A</v>
      </c>
      <c r="U516" s="53" t="str">
        <f>J516</f>
        <v/>
      </c>
      <c r="V516" s="53" t="e">
        <f>M516</f>
        <v>#N/A</v>
      </c>
      <c r="W516" s="53" t="str">
        <f>O516</f>
        <v/>
      </c>
      <c r="X516" s="53" t="str">
        <f>R516</f>
        <v/>
      </c>
    </row>
    <row r="517" spans="1:24" x14ac:dyDescent="0.35">
      <c r="A517" s="37" t="str">
        <f t="shared" si="64"/>
        <v/>
      </c>
      <c r="B517" s="37" t="e">
        <f>IF(F517&lt;=$G$10,VLOOKUP('[1]KALKULATOR 2023 PPK'!A532,[1]Robocze!$B$23:$C$102,2),"")</f>
        <v>#N/A</v>
      </c>
      <c r="C517" s="37" t="e">
        <f t="shared" si="65"/>
        <v>#N/A</v>
      </c>
      <c r="D517" s="38" t="e">
        <f t="shared" si="66"/>
        <v>#N/A</v>
      </c>
      <c r="E517" s="39" t="e">
        <f t="shared" si="72"/>
        <v>#N/A</v>
      </c>
      <c r="F517" s="43" t="e">
        <f t="shared" si="67"/>
        <v>#N/A</v>
      </c>
      <c r="G517" s="40" t="str">
        <f t="shared" si="68"/>
        <v/>
      </c>
      <c r="H517" s="42" t="e">
        <f>IF(F517&lt;=$G$10,$G$3,"")</f>
        <v>#N/A</v>
      </c>
      <c r="I517" s="41" t="e">
        <f>IF(B517&lt;&gt;"",$G$4,"")</f>
        <v>#N/A</v>
      </c>
      <c r="J517" s="41" t="str">
        <f t="shared" si="69"/>
        <v/>
      </c>
      <c r="K517" s="41" t="e">
        <f>IF(B517&lt;&gt;"",J517*H517/12,"")</f>
        <v>#N/A</v>
      </c>
      <c r="L517" s="41" t="e">
        <f>IF(B517&lt;&gt;"",M517-J517,"")</f>
        <v>#N/A</v>
      </c>
      <c r="M517" s="41" t="e">
        <f>IF(B517&lt;&gt;"",M516+I517+K517,"")</f>
        <v>#N/A</v>
      </c>
      <c r="N517" s="41" t="str">
        <f>IF(G517&lt;&gt;"",IF(E517&gt;=$G$7,$G$5,0),"")</f>
        <v/>
      </c>
      <c r="O517" s="41" t="str">
        <f t="shared" si="70"/>
        <v/>
      </c>
      <c r="P517" s="41" t="str">
        <f>IF(G517&lt;&gt;"",R516*H517/12,"")</f>
        <v/>
      </c>
      <c r="Q517" s="41" t="str">
        <f>IF(G517&lt;&gt;"",R517-O517,"")</f>
        <v/>
      </c>
      <c r="R517" s="41" t="str">
        <f>IF(G517&lt;&gt;"",R516+N517+P517,"")</f>
        <v/>
      </c>
      <c r="T517" s="40" t="e">
        <f t="shared" si="71"/>
        <v>#N/A</v>
      </c>
      <c r="U517" s="53" t="str">
        <f>J517</f>
        <v/>
      </c>
      <c r="V517" s="53" t="e">
        <f>M517</f>
        <v>#N/A</v>
      </c>
      <c r="W517" s="53" t="str">
        <f>O517</f>
        <v/>
      </c>
      <c r="X517" s="53" t="str">
        <f>R517</f>
        <v/>
      </c>
    </row>
    <row r="518" spans="1:24" x14ac:dyDescent="0.35">
      <c r="A518" s="37" t="str">
        <f t="shared" si="64"/>
        <v/>
      </c>
      <c r="B518" s="37" t="e">
        <f>IF(F518&lt;=$G$10,VLOOKUP('[1]KALKULATOR 2023 PPK'!A533,[1]Robocze!$B$23:$C$102,2),"")</f>
        <v>#N/A</v>
      </c>
      <c r="C518" s="37" t="e">
        <f t="shared" si="65"/>
        <v>#N/A</v>
      </c>
      <c r="D518" s="38" t="e">
        <f t="shared" si="66"/>
        <v>#N/A</v>
      </c>
      <c r="E518" s="39" t="e">
        <f t="shared" si="72"/>
        <v>#N/A</v>
      </c>
      <c r="F518" s="43" t="e">
        <f t="shared" si="67"/>
        <v>#N/A</v>
      </c>
      <c r="G518" s="40" t="str">
        <f t="shared" si="68"/>
        <v/>
      </c>
      <c r="H518" s="42" t="e">
        <f>IF(F518&lt;=$G$10,$G$3,"")</f>
        <v>#N/A</v>
      </c>
      <c r="I518" s="41" t="e">
        <f>IF(B518&lt;&gt;"",$G$4,"")</f>
        <v>#N/A</v>
      </c>
      <c r="J518" s="41" t="str">
        <f t="shared" si="69"/>
        <v/>
      </c>
      <c r="K518" s="41" t="e">
        <f>IF(B518&lt;&gt;"",J518*H518/12,"")</f>
        <v>#N/A</v>
      </c>
      <c r="L518" s="41" t="e">
        <f>IF(B518&lt;&gt;"",M518-J518,"")</f>
        <v>#N/A</v>
      </c>
      <c r="M518" s="41" t="e">
        <f>IF(B518&lt;&gt;"",M517+I518+K518,"")</f>
        <v>#N/A</v>
      </c>
      <c r="N518" s="41" t="str">
        <f>IF(G518&lt;&gt;"",IF(E518&gt;=$G$7,$G$5,0),"")</f>
        <v/>
      </c>
      <c r="O518" s="41" t="str">
        <f t="shared" si="70"/>
        <v/>
      </c>
      <c r="P518" s="41" t="str">
        <f>IF(G518&lt;&gt;"",R517*H518/12,"")</f>
        <v/>
      </c>
      <c r="Q518" s="41" t="str">
        <f>IF(G518&lt;&gt;"",R518-O518,"")</f>
        <v/>
      </c>
      <c r="R518" s="41" t="str">
        <f>IF(G518&lt;&gt;"",R517+N518+P518,"")</f>
        <v/>
      </c>
      <c r="T518" s="40" t="e">
        <f t="shared" si="71"/>
        <v>#N/A</v>
      </c>
      <c r="U518" s="53" t="str">
        <f>J518</f>
        <v/>
      </c>
      <c r="V518" s="53" t="e">
        <f>M518</f>
        <v>#N/A</v>
      </c>
      <c r="W518" s="53" t="str">
        <f>O518</f>
        <v/>
      </c>
      <c r="X518" s="53" t="str">
        <f>R518</f>
        <v/>
      </c>
    </row>
    <row r="519" spans="1:24" x14ac:dyDescent="0.35">
      <c r="A519" s="37" t="str">
        <f t="shared" si="64"/>
        <v/>
      </c>
      <c r="B519" s="37" t="e">
        <f>IF(F519&lt;=$G$10,VLOOKUP('[1]KALKULATOR 2023 PPK'!A534,[1]Robocze!$B$23:$C$102,2),"")</f>
        <v>#N/A</v>
      </c>
      <c r="C519" s="37" t="e">
        <f t="shared" si="65"/>
        <v>#N/A</v>
      </c>
      <c r="D519" s="38" t="e">
        <f t="shared" si="66"/>
        <v>#N/A</v>
      </c>
      <c r="E519" s="39" t="e">
        <f t="shared" si="72"/>
        <v>#N/A</v>
      </c>
      <c r="F519" s="43" t="e">
        <f t="shared" si="67"/>
        <v>#N/A</v>
      </c>
      <c r="G519" s="40" t="str">
        <f t="shared" si="68"/>
        <v/>
      </c>
      <c r="H519" s="42" t="e">
        <f>IF(F519&lt;=$G$10,$G$3,"")</f>
        <v>#N/A</v>
      </c>
      <c r="I519" s="41" t="e">
        <f>IF(B519&lt;&gt;"",$G$4,"")</f>
        <v>#N/A</v>
      </c>
      <c r="J519" s="41" t="str">
        <f t="shared" si="69"/>
        <v/>
      </c>
      <c r="K519" s="41" t="e">
        <f>IF(B519&lt;&gt;"",J519*H519/12,"")</f>
        <v>#N/A</v>
      </c>
      <c r="L519" s="41" t="e">
        <f>IF(B519&lt;&gt;"",M519-J519,"")</f>
        <v>#N/A</v>
      </c>
      <c r="M519" s="41" t="e">
        <f>IF(B519&lt;&gt;"",M518+I519+K519,"")</f>
        <v>#N/A</v>
      </c>
      <c r="N519" s="41" t="str">
        <f>IF(G519&lt;&gt;"",IF(E519&gt;=$G$7,$G$5,0),"")</f>
        <v/>
      </c>
      <c r="O519" s="41" t="str">
        <f t="shared" si="70"/>
        <v/>
      </c>
      <c r="P519" s="41" t="str">
        <f>IF(G519&lt;&gt;"",R518*H519/12,"")</f>
        <v/>
      </c>
      <c r="Q519" s="41" t="str">
        <f>IF(G519&lt;&gt;"",R519-O519,"")</f>
        <v/>
      </c>
      <c r="R519" s="41" t="str">
        <f>IF(G519&lt;&gt;"",R518+N519+P519,"")</f>
        <v/>
      </c>
      <c r="T519" s="40" t="e">
        <f t="shared" si="71"/>
        <v>#N/A</v>
      </c>
      <c r="U519" s="53" t="str">
        <f>J519</f>
        <v/>
      </c>
      <c r="V519" s="53" t="e">
        <f>M519</f>
        <v>#N/A</v>
      </c>
      <c r="W519" s="53" t="str">
        <f>O519</f>
        <v/>
      </c>
      <c r="X519" s="53" t="str">
        <f>R519</f>
        <v/>
      </c>
    </row>
    <row r="520" spans="1:24" x14ac:dyDescent="0.35">
      <c r="A520" s="37" t="str">
        <f t="shared" si="64"/>
        <v/>
      </c>
      <c r="B520" s="44" t="e">
        <f>IF(F520&lt;=$G$10,VLOOKUP('[1]KALKULATOR 2023 PPK'!A535,[1]Robocze!$B$23:$C$102,2),"")</f>
        <v>#N/A</v>
      </c>
      <c r="C520" s="44" t="e">
        <f t="shared" si="65"/>
        <v>#N/A</v>
      </c>
      <c r="D520" s="38" t="e">
        <f t="shared" si="66"/>
        <v>#N/A</v>
      </c>
      <c r="E520" s="45" t="e">
        <f t="shared" si="72"/>
        <v>#N/A</v>
      </c>
      <c r="F520" s="46" t="e">
        <f t="shared" si="67"/>
        <v>#N/A</v>
      </c>
      <c r="G520" s="47" t="str">
        <f t="shared" si="68"/>
        <v/>
      </c>
      <c r="H520" s="42" t="e">
        <f>IF(F520&lt;=$G$10,$G$3,"")</f>
        <v>#N/A</v>
      </c>
      <c r="I520" s="41" t="e">
        <f>IF(B520&lt;&gt;"",$G$4,"")</f>
        <v>#N/A</v>
      </c>
      <c r="J520" s="48" t="str">
        <f t="shared" si="69"/>
        <v/>
      </c>
      <c r="K520" s="41" t="e">
        <f>IF(B520&lt;&gt;"",J520*H520/12,"")</f>
        <v>#N/A</v>
      </c>
      <c r="L520" s="48" t="e">
        <f>IF(B520&lt;&gt;"",M520-J520,"")</f>
        <v>#N/A</v>
      </c>
      <c r="M520" s="41" t="e">
        <f>IF(B520&lt;&gt;"",M519+I520+K520,"")</f>
        <v>#N/A</v>
      </c>
      <c r="N520" s="41" t="str">
        <f>IF(G520&lt;&gt;"",IF(E520&gt;=$G$7,$G$5,0),"")</f>
        <v/>
      </c>
      <c r="O520" s="48" t="str">
        <f t="shared" si="70"/>
        <v/>
      </c>
      <c r="P520" s="41" t="str">
        <f>IF(G520&lt;&gt;"",R519*H520/12,"")</f>
        <v/>
      </c>
      <c r="Q520" s="48" t="str">
        <f>IF(G520&lt;&gt;"",R520-O520,"")</f>
        <v/>
      </c>
      <c r="R520" s="41" t="str">
        <f>IF(G520&lt;&gt;"",R519+N520+P520,"")</f>
        <v/>
      </c>
      <c r="T520" s="40" t="e">
        <f t="shared" si="71"/>
        <v>#N/A</v>
      </c>
      <c r="U520" s="53" t="str">
        <f>J520</f>
        <v/>
      </c>
      <c r="V520" s="53" t="e">
        <f>M520</f>
        <v>#N/A</v>
      </c>
      <c r="W520" s="53" t="str">
        <f>O520</f>
        <v/>
      </c>
      <c r="X520" s="53" t="str">
        <f>R520</f>
        <v/>
      </c>
    </row>
    <row r="521" spans="1:24" x14ac:dyDescent="0.35">
      <c r="A521" s="37" t="str">
        <f t="shared" si="64"/>
        <v/>
      </c>
      <c r="B521" s="37" t="e">
        <f>IF(F521&lt;=$G$10,VLOOKUP('[1]KALKULATOR 2023 PPK'!A536,[1]Robocze!$B$23:$C$102,2),"")</f>
        <v>#N/A</v>
      </c>
      <c r="C521" s="37" t="e">
        <f t="shared" si="65"/>
        <v>#N/A</v>
      </c>
      <c r="D521" s="38" t="e">
        <f t="shared" si="66"/>
        <v>#N/A</v>
      </c>
      <c r="E521" s="39" t="e">
        <f t="shared" si="72"/>
        <v>#N/A</v>
      </c>
      <c r="F521" s="40" t="e">
        <f t="shared" si="67"/>
        <v>#N/A</v>
      </c>
      <c r="G521" s="40" t="str">
        <f t="shared" si="68"/>
        <v/>
      </c>
      <c r="H521" s="42" t="e">
        <f>IF(F521&lt;=$G$10,$G$3,"")</f>
        <v>#N/A</v>
      </c>
      <c r="I521" s="41" t="e">
        <f>IF(B521&lt;&gt;"",$G$4,"")</f>
        <v>#N/A</v>
      </c>
      <c r="J521" s="41" t="str">
        <f t="shared" si="69"/>
        <v/>
      </c>
      <c r="K521" s="41" t="e">
        <f>IF(B521&lt;&gt;"",J521*H521/12,"")</f>
        <v>#N/A</v>
      </c>
      <c r="L521" s="41" t="e">
        <f>IF(B521&lt;&gt;"",M521-J521,"")</f>
        <v>#N/A</v>
      </c>
      <c r="M521" s="41" t="e">
        <f>IF(B521&lt;&gt;"",M520+I521+K521,"")</f>
        <v>#N/A</v>
      </c>
      <c r="N521" s="41" t="str">
        <f>IF(G521&lt;&gt;"",IF(E521&gt;=$G$7,$G$5,0),"")</f>
        <v/>
      </c>
      <c r="O521" s="41" t="str">
        <f t="shared" si="70"/>
        <v/>
      </c>
      <c r="P521" s="41" t="str">
        <f>IF(G521&lt;&gt;"",R520*H521/12,"")</f>
        <v/>
      </c>
      <c r="Q521" s="41" t="str">
        <f>IF(G521&lt;&gt;"",R521-O521,"")</f>
        <v/>
      </c>
      <c r="R521" s="41" t="str">
        <f>IF(G521&lt;&gt;"",R520+N521+P521,"")</f>
        <v/>
      </c>
      <c r="T521" s="40" t="e">
        <f t="shared" si="71"/>
        <v>#N/A</v>
      </c>
      <c r="U521" s="53" t="str">
        <f>J521</f>
        <v/>
      </c>
      <c r="V521" s="53" t="e">
        <f>M521</f>
        <v>#N/A</v>
      </c>
      <c r="W521" s="53" t="str">
        <f>O521</f>
        <v/>
      </c>
      <c r="X521" s="53" t="str">
        <f>R521</f>
        <v/>
      </c>
    </row>
    <row r="522" spans="1:24" x14ac:dyDescent="0.35">
      <c r="A522" s="37" t="str">
        <f t="shared" si="64"/>
        <v/>
      </c>
      <c r="B522" s="37" t="e">
        <f>IF(F522&lt;=$G$10,VLOOKUP('[1]KALKULATOR 2023 PPK'!A537,[1]Robocze!$B$23:$C$102,2),"")</f>
        <v>#N/A</v>
      </c>
      <c r="C522" s="37" t="e">
        <f t="shared" si="65"/>
        <v>#N/A</v>
      </c>
      <c r="D522" s="38" t="e">
        <f t="shared" si="66"/>
        <v>#N/A</v>
      </c>
      <c r="E522" s="39" t="e">
        <f t="shared" si="72"/>
        <v>#N/A</v>
      </c>
      <c r="F522" s="43" t="e">
        <f t="shared" si="67"/>
        <v>#N/A</v>
      </c>
      <c r="G522" s="40" t="str">
        <f t="shared" si="68"/>
        <v/>
      </c>
      <c r="H522" s="42" t="e">
        <f>IF(F522&lt;=$G$10,$G$3,"")</f>
        <v>#N/A</v>
      </c>
      <c r="I522" s="41" t="e">
        <f>IF(B522&lt;&gt;"",$G$4,"")</f>
        <v>#N/A</v>
      </c>
      <c r="J522" s="41" t="str">
        <f t="shared" si="69"/>
        <v/>
      </c>
      <c r="K522" s="41" t="e">
        <f>IF(B522&lt;&gt;"",J522*H522/12,"")</f>
        <v>#N/A</v>
      </c>
      <c r="L522" s="41" t="e">
        <f>IF(B522&lt;&gt;"",M522-J522,"")</f>
        <v>#N/A</v>
      </c>
      <c r="M522" s="41" t="e">
        <f>IF(B522&lt;&gt;"",M521+I522+K522,"")</f>
        <v>#N/A</v>
      </c>
      <c r="N522" s="41" t="str">
        <f>IF(G522&lt;&gt;"",IF(E522&gt;=$G$7,$G$5,0),"")</f>
        <v/>
      </c>
      <c r="O522" s="41" t="str">
        <f t="shared" si="70"/>
        <v/>
      </c>
      <c r="P522" s="41" t="str">
        <f>IF(G522&lt;&gt;"",R521*H522/12,"")</f>
        <v/>
      </c>
      <c r="Q522" s="41" t="str">
        <f>IF(G522&lt;&gt;"",R522-O522,"")</f>
        <v/>
      </c>
      <c r="R522" s="41" t="str">
        <f>IF(G522&lt;&gt;"",R521+N522+P522,"")</f>
        <v/>
      </c>
      <c r="T522" s="40" t="e">
        <f t="shared" si="71"/>
        <v>#N/A</v>
      </c>
      <c r="U522" s="53" t="str">
        <f>J522</f>
        <v/>
      </c>
      <c r="V522" s="53" t="e">
        <f>M522</f>
        <v>#N/A</v>
      </c>
      <c r="W522" s="53" t="str">
        <f>O522</f>
        <v/>
      </c>
      <c r="X522" s="53" t="str">
        <f>R522</f>
        <v/>
      </c>
    </row>
    <row r="523" spans="1:24" s="56" customFormat="1" x14ac:dyDescent="0.35">
      <c r="A523" s="37" t="str">
        <f t="shared" si="64"/>
        <v/>
      </c>
      <c r="B523" s="37" t="e">
        <f>IF(F523&lt;=$G$10,VLOOKUP('[1]KALKULATOR 2023 PPK'!A538,[1]Robocze!$B$23:$C$102,2),"")</f>
        <v>#N/A</v>
      </c>
      <c r="C523" s="37" t="e">
        <f t="shared" si="65"/>
        <v>#N/A</v>
      </c>
      <c r="D523" s="38" t="e">
        <f t="shared" si="66"/>
        <v>#N/A</v>
      </c>
      <c r="E523" s="39" t="e">
        <f t="shared" si="72"/>
        <v>#N/A</v>
      </c>
      <c r="F523" s="43" t="e">
        <f t="shared" si="67"/>
        <v>#N/A</v>
      </c>
      <c r="G523" s="40" t="str">
        <f t="shared" si="68"/>
        <v/>
      </c>
      <c r="H523" s="42" t="e">
        <f>IF(F523&lt;=$G$10,$G$3,"")</f>
        <v>#N/A</v>
      </c>
      <c r="I523" s="41" t="e">
        <f>IF(B523&lt;&gt;"",$G$4,"")</f>
        <v>#N/A</v>
      </c>
      <c r="J523" s="41" t="str">
        <f t="shared" si="69"/>
        <v/>
      </c>
      <c r="K523" s="41" t="e">
        <f>IF(B523&lt;&gt;"",J523*H523/12,"")</f>
        <v>#N/A</v>
      </c>
      <c r="L523" s="41" t="e">
        <f>IF(B523&lt;&gt;"",M523-J523,"")</f>
        <v>#N/A</v>
      </c>
      <c r="M523" s="41" t="e">
        <f>IF(B523&lt;&gt;"",M522+I523+K523,"")</f>
        <v>#N/A</v>
      </c>
      <c r="N523" s="41" t="str">
        <f>IF(G523&lt;&gt;"",IF(E523&gt;=$G$7,$G$5,0),"")</f>
        <v/>
      </c>
      <c r="O523" s="41" t="str">
        <f t="shared" si="70"/>
        <v/>
      </c>
      <c r="P523" s="41" t="str">
        <f>IF(G523&lt;&gt;"",R522*H523/12,"")</f>
        <v/>
      </c>
      <c r="Q523" s="41" t="str">
        <f>IF(G523&lt;&gt;"",R523-O523,"")</f>
        <v/>
      </c>
      <c r="R523" s="41" t="str">
        <f>IF(G523&lt;&gt;"",R522+N523+P523,"")</f>
        <v/>
      </c>
      <c r="T523" s="40" t="e">
        <f t="shared" si="71"/>
        <v>#N/A</v>
      </c>
      <c r="U523" s="53" t="str">
        <f>J523</f>
        <v/>
      </c>
      <c r="V523" s="53" t="e">
        <f>M523</f>
        <v>#N/A</v>
      </c>
      <c r="W523" s="53" t="str">
        <f>O523</f>
        <v/>
      </c>
      <c r="X523" s="53" t="str">
        <f>R523</f>
        <v/>
      </c>
    </row>
    <row r="524" spans="1:24" s="56" customFormat="1" x14ac:dyDescent="0.35">
      <c r="A524" s="37" t="str">
        <f t="shared" si="64"/>
        <v/>
      </c>
      <c r="B524" s="37" t="e">
        <f>IF(F524&lt;=$G$10,VLOOKUP('[1]KALKULATOR 2023 PPK'!A539,[1]Robocze!$B$23:$C$102,2),"")</f>
        <v>#N/A</v>
      </c>
      <c r="C524" s="37" t="e">
        <f t="shared" si="65"/>
        <v>#N/A</v>
      </c>
      <c r="D524" s="38" t="e">
        <f t="shared" si="66"/>
        <v>#N/A</v>
      </c>
      <c r="E524" s="39" t="e">
        <f t="shared" si="72"/>
        <v>#N/A</v>
      </c>
      <c r="F524" s="43" t="e">
        <f t="shared" si="67"/>
        <v>#N/A</v>
      </c>
      <c r="G524" s="40" t="str">
        <f t="shared" si="68"/>
        <v/>
      </c>
      <c r="H524" s="42" t="e">
        <f>IF(F524&lt;=$G$10,$G$3,"")</f>
        <v>#N/A</v>
      </c>
      <c r="I524" s="41" t="e">
        <f>IF(B524&lt;&gt;"",$G$4,"")</f>
        <v>#N/A</v>
      </c>
      <c r="J524" s="41" t="str">
        <f t="shared" si="69"/>
        <v/>
      </c>
      <c r="K524" s="41" t="e">
        <f>IF(B524&lt;&gt;"",J524*H524/12,"")</f>
        <v>#N/A</v>
      </c>
      <c r="L524" s="41" t="e">
        <f>IF(B524&lt;&gt;"",M524-J524,"")</f>
        <v>#N/A</v>
      </c>
      <c r="M524" s="41" t="e">
        <f>IF(B524&lt;&gt;"",M523+I524+K524,"")</f>
        <v>#N/A</v>
      </c>
      <c r="N524" s="41" t="str">
        <f>IF(G524&lt;&gt;"",IF(E524&gt;=$G$7,$G$5,0),"")</f>
        <v/>
      </c>
      <c r="O524" s="41" t="str">
        <f t="shared" si="70"/>
        <v/>
      </c>
      <c r="P524" s="41" t="str">
        <f>IF(G524&lt;&gt;"",R523*H524/12,"")</f>
        <v/>
      </c>
      <c r="Q524" s="41" t="str">
        <f>IF(G524&lt;&gt;"",R524-O524,"")</f>
        <v/>
      </c>
      <c r="R524" s="41" t="str">
        <f>IF(G524&lt;&gt;"",R523+N524+P524,"")</f>
        <v/>
      </c>
      <c r="T524" s="40" t="e">
        <f t="shared" si="71"/>
        <v>#N/A</v>
      </c>
      <c r="U524" s="53" t="str">
        <f>J524</f>
        <v/>
      </c>
      <c r="V524" s="53" t="e">
        <f>M524</f>
        <v>#N/A</v>
      </c>
      <c r="W524" s="53" t="str">
        <f>O524</f>
        <v/>
      </c>
      <c r="X524" s="53" t="str">
        <f>R524</f>
        <v/>
      </c>
    </row>
    <row r="525" spans="1:24" x14ac:dyDescent="0.35">
      <c r="A525" s="37" t="str">
        <f t="shared" si="64"/>
        <v/>
      </c>
      <c r="B525" s="37" t="e">
        <f>IF(F525&lt;=$G$10,VLOOKUP('[1]KALKULATOR 2023 PPK'!A540,[1]Robocze!$B$23:$C$102,2),"")</f>
        <v>#N/A</v>
      </c>
      <c r="C525" s="37" t="e">
        <f t="shared" si="65"/>
        <v>#N/A</v>
      </c>
      <c r="D525" s="38" t="e">
        <f t="shared" si="66"/>
        <v>#N/A</v>
      </c>
      <c r="E525" s="39" t="e">
        <f t="shared" si="72"/>
        <v>#N/A</v>
      </c>
      <c r="F525" s="43" t="e">
        <f t="shared" si="67"/>
        <v>#N/A</v>
      </c>
      <c r="G525" s="40" t="str">
        <f t="shared" si="68"/>
        <v/>
      </c>
      <c r="H525" s="42" t="e">
        <f>IF(F525&lt;=$G$10,$G$3,"")</f>
        <v>#N/A</v>
      </c>
      <c r="I525" s="41" t="e">
        <f>IF(B525&lt;&gt;"",$G$4,"")</f>
        <v>#N/A</v>
      </c>
      <c r="J525" s="41" t="str">
        <f t="shared" si="69"/>
        <v/>
      </c>
      <c r="K525" s="41" t="e">
        <f>IF(B525&lt;&gt;"",J525*H525/12,"")</f>
        <v>#N/A</v>
      </c>
      <c r="L525" s="41" t="e">
        <f>IF(B525&lt;&gt;"",M525-J525,"")</f>
        <v>#N/A</v>
      </c>
      <c r="M525" s="41" t="e">
        <f>IF(B525&lt;&gt;"",M524+I525+K525,"")</f>
        <v>#N/A</v>
      </c>
      <c r="N525" s="41" t="str">
        <f>IF(G525&lt;&gt;"",IF(E525&gt;=$G$7,$G$5,0),"")</f>
        <v/>
      </c>
      <c r="O525" s="41" t="str">
        <f t="shared" si="70"/>
        <v/>
      </c>
      <c r="P525" s="41" t="str">
        <f>IF(G525&lt;&gt;"",R524*H525/12,"")</f>
        <v/>
      </c>
      <c r="Q525" s="41" t="str">
        <f>IF(G525&lt;&gt;"",R525-O525,"")</f>
        <v/>
      </c>
      <c r="R525" s="41" t="str">
        <f>IF(G525&lt;&gt;"",R524+N525+P525,"")</f>
        <v/>
      </c>
      <c r="T525" s="40" t="e">
        <f t="shared" si="71"/>
        <v>#N/A</v>
      </c>
      <c r="U525" s="53" t="str">
        <f>J525</f>
        <v/>
      </c>
      <c r="V525" s="53" t="e">
        <f>M525</f>
        <v>#N/A</v>
      </c>
      <c r="W525" s="53" t="str">
        <f>O525</f>
        <v/>
      </c>
      <c r="X525" s="53" t="str">
        <f>R525</f>
        <v/>
      </c>
    </row>
    <row r="526" spans="1:24" x14ac:dyDescent="0.35">
      <c r="A526" s="37" t="str">
        <f t="shared" si="64"/>
        <v/>
      </c>
      <c r="B526" s="37" t="e">
        <f>IF(F526&lt;=$G$10,VLOOKUP('[1]KALKULATOR 2023 PPK'!A541,[1]Robocze!$B$23:$C$102,2),"")</f>
        <v>#N/A</v>
      </c>
      <c r="C526" s="37" t="e">
        <f t="shared" si="65"/>
        <v>#N/A</v>
      </c>
      <c r="D526" s="38" t="e">
        <f t="shared" si="66"/>
        <v>#N/A</v>
      </c>
      <c r="E526" s="39" t="e">
        <f t="shared" si="72"/>
        <v>#N/A</v>
      </c>
      <c r="F526" s="43" t="e">
        <f t="shared" si="67"/>
        <v>#N/A</v>
      </c>
      <c r="G526" s="40" t="str">
        <f t="shared" si="68"/>
        <v/>
      </c>
      <c r="H526" s="42" t="e">
        <f>IF(F526&lt;=$G$10,$G$3,"")</f>
        <v>#N/A</v>
      </c>
      <c r="I526" s="41" t="e">
        <f>IF(B526&lt;&gt;"",$G$4,"")</f>
        <v>#N/A</v>
      </c>
      <c r="J526" s="41" t="str">
        <f t="shared" si="69"/>
        <v/>
      </c>
      <c r="K526" s="41" t="e">
        <f>IF(B526&lt;&gt;"",J526*H526/12,"")</f>
        <v>#N/A</v>
      </c>
      <c r="L526" s="41" t="e">
        <f>IF(B526&lt;&gt;"",M526-J526,"")</f>
        <v>#N/A</v>
      </c>
      <c r="M526" s="41" t="e">
        <f>IF(B526&lt;&gt;"",M525+I526+K526,"")</f>
        <v>#N/A</v>
      </c>
      <c r="N526" s="41" t="str">
        <f>IF(G526&lt;&gt;"",IF(E526&gt;=$G$7,$G$5,0),"")</f>
        <v/>
      </c>
      <c r="O526" s="41" t="str">
        <f t="shared" si="70"/>
        <v/>
      </c>
      <c r="P526" s="41" t="str">
        <f>IF(G526&lt;&gt;"",R525*H526/12,"")</f>
        <v/>
      </c>
      <c r="Q526" s="41" t="str">
        <f>IF(G526&lt;&gt;"",R526-O526,"")</f>
        <v/>
      </c>
      <c r="R526" s="41" t="str">
        <f>IF(G526&lt;&gt;"",R525+N526+P526,"")</f>
        <v/>
      </c>
      <c r="T526" s="40" t="e">
        <f t="shared" si="71"/>
        <v>#N/A</v>
      </c>
      <c r="U526" s="53" t="str">
        <f>J526</f>
        <v/>
      </c>
      <c r="V526" s="53" t="e">
        <f>M526</f>
        <v>#N/A</v>
      </c>
      <c r="W526" s="53" t="str">
        <f>O526</f>
        <v/>
      </c>
      <c r="X526" s="53" t="str">
        <f>R526</f>
        <v/>
      </c>
    </row>
    <row r="527" spans="1:24" x14ac:dyDescent="0.35">
      <c r="A527" s="37" t="str">
        <f t="shared" si="64"/>
        <v/>
      </c>
      <c r="B527" s="37" t="e">
        <f>IF(F527&lt;=$G$10,VLOOKUP('[1]KALKULATOR 2023 PPK'!A542,[1]Robocze!$B$23:$C$102,2),"")</f>
        <v>#N/A</v>
      </c>
      <c r="C527" s="37" t="e">
        <f t="shared" si="65"/>
        <v>#N/A</v>
      </c>
      <c r="D527" s="38" t="e">
        <f t="shared" si="66"/>
        <v>#N/A</v>
      </c>
      <c r="E527" s="39" t="e">
        <f t="shared" si="72"/>
        <v>#N/A</v>
      </c>
      <c r="F527" s="43" t="e">
        <f t="shared" si="67"/>
        <v>#N/A</v>
      </c>
      <c r="G527" s="40" t="str">
        <f t="shared" si="68"/>
        <v/>
      </c>
      <c r="H527" s="42" t="e">
        <f>IF(F527&lt;=$G$10,$G$3,"")</f>
        <v>#N/A</v>
      </c>
      <c r="I527" s="41" t="e">
        <f>IF(B527&lt;&gt;"",$G$4,"")</f>
        <v>#N/A</v>
      </c>
      <c r="J527" s="41" t="str">
        <f t="shared" si="69"/>
        <v/>
      </c>
      <c r="K527" s="41" t="e">
        <f>IF(B527&lt;&gt;"",J527*H527/12,"")</f>
        <v>#N/A</v>
      </c>
      <c r="L527" s="41" t="e">
        <f>IF(B527&lt;&gt;"",M527-J527,"")</f>
        <v>#N/A</v>
      </c>
      <c r="M527" s="41" t="e">
        <f>IF(B527&lt;&gt;"",M526+I527+K527,"")</f>
        <v>#N/A</v>
      </c>
      <c r="N527" s="41" t="str">
        <f>IF(G527&lt;&gt;"",IF(E527&gt;=$G$7,$G$5,0),"")</f>
        <v/>
      </c>
      <c r="O527" s="41" t="str">
        <f t="shared" si="70"/>
        <v/>
      </c>
      <c r="P527" s="41" t="str">
        <f>IF(G527&lt;&gt;"",R526*H527/12,"")</f>
        <v/>
      </c>
      <c r="Q527" s="41" t="str">
        <f>IF(G527&lt;&gt;"",R527-O527,"")</f>
        <v/>
      </c>
      <c r="R527" s="41" t="str">
        <f>IF(G527&lt;&gt;"",R526+N527+P527,"")</f>
        <v/>
      </c>
      <c r="T527" s="40" t="e">
        <f t="shared" si="71"/>
        <v>#N/A</v>
      </c>
      <c r="U527" s="53" t="str">
        <f>J527</f>
        <v/>
      </c>
      <c r="V527" s="53" t="e">
        <f>M527</f>
        <v>#N/A</v>
      </c>
      <c r="W527" s="53" t="str">
        <f>O527</f>
        <v/>
      </c>
      <c r="X527" s="53" t="str">
        <f>R527</f>
        <v/>
      </c>
    </row>
    <row r="528" spans="1:24" x14ac:dyDescent="0.35">
      <c r="A528" s="37" t="str">
        <f t="shared" si="64"/>
        <v/>
      </c>
      <c r="B528" s="37" t="e">
        <f>IF(F528&lt;=$G$10,VLOOKUP('[1]KALKULATOR 2023 PPK'!A543,[1]Robocze!$B$23:$C$102,2),"")</f>
        <v>#N/A</v>
      </c>
      <c r="C528" s="37" t="e">
        <f t="shared" si="65"/>
        <v>#N/A</v>
      </c>
      <c r="D528" s="38" t="e">
        <f t="shared" si="66"/>
        <v>#N/A</v>
      </c>
      <c r="E528" s="39" t="e">
        <f t="shared" si="72"/>
        <v>#N/A</v>
      </c>
      <c r="F528" s="43" t="e">
        <f t="shared" si="67"/>
        <v>#N/A</v>
      </c>
      <c r="G528" s="40" t="str">
        <f t="shared" si="68"/>
        <v/>
      </c>
      <c r="H528" s="42" t="e">
        <f>IF(F528&lt;=$G$10,$G$3,"")</f>
        <v>#N/A</v>
      </c>
      <c r="I528" s="41" t="e">
        <f>IF(B528&lt;&gt;"",$G$4,"")</f>
        <v>#N/A</v>
      </c>
      <c r="J528" s="41" t="str">
        <f t="shared" si="69"/>
        <v/>
      </c>
      <c r="K528" s="41" t="e">
        <f>IF(B528&lt;&gt;"",J528*H528/12,"")</f>
        <v>#N/A</v>
      </c>
      <c r="L528" s="41" t="e">
        <f>IF(B528&lt;&gt;"",M528-J528,"")</f>
        <v>#N/A</v>
      </c>
      <c r="M528" s="41" t="e">
        <f>IF(B528&lt;&gt;"",M527+I528+K528,"")</f>
        <v>#N/A</v>
      </c>
      <c r="N528" s="41" t="str">
        <f>IF(G528&lt;&gt;"",IF(E528&gt;=$G$7,$G$5,0),"")</f>
        <v/>
      </c>
      <c r="O528" s="41" t="str">
        <f t="shared" si="70"/>
        <v/>
      </c>
      <c r="P528" s="41" t="str">
        <f>IF(G528&lt;&gt;"",R527*H528/12,"")</f>
        <v/>
      </c>
      <c r="Q528" s="41" t="str">
        <f>IF(G528&lt;&gt;"",R528-O528,"")</f>
        <v/>
      </c>
      <c r="R528" s="41" t="str">
        <f>IF(G528&lt;&gt;"",R527+N528+P528,"")</f>
        <v/>
      </c>
      <c r="T528" s="40" t="e">
        <f t="shared" si="71"/>
        <v>#N/A</v>
      </c>
      <c r="U528" s="53" t="str">
        <f>J528</f>
        <v/>
      </c>
      <c r="V528" s="53" t="e">
        <f>M528</f>
        <v>#N/A</v>
      </c>
      <c r="W528" s="53" t="str">
        <f>O528</f>
        <v/>
      </c>
      <c r="X528" s="53" t="str">
        <f>R528</f>
        <v/>
      </c>
    </row>
    <row r="529" spans="1:24" x14ac:dyDescent="0.35">
      <c r="A529" s="37" t="str">
        <f t="shared" si="64"/>
        <v/>
      </c>
      <c r="B529" s="37" t="e">
        <f>IF(F529&lt;=$G$10,VLOOKUP('[1]KALKULATOR 2023 PPK'!A544,[1]Robocze!$B$23:$C$102,2),"")</f>
        <v>#N/A</v>
      </c>
      <c r="C529" s="37" t="e">
        <f t="shared" si="65"/>
        <v>#N/A</v>
      </c>
      <c r="D529" s="38" t="e">
        <f t="shared" si="66"/>
        <v>#N/A</v>
      </c>
      <c r="E529" s="39" t="e">
        <f t="shared" si="72"/>
        <v>#N/A</v>
      </c>
      <c r="F529" s="43" t="e">
        <f t="shared" si="67"/>
        <v>#N/A</v>
      </c>
      <c r="G529" s="40" t="str">
        <f t="shared" si="68"/>
        <v/>
      </c>
      <c r="H529" s="42" t="e">
        <f>IF(F529&lt;=$G$10,$G$3,"")</f>
        <v>#N/A</v>
      </c>
      <c r="I529" s="41" t="e">
        <f>IF(B529&lt;&gt;"",$G$4,"")</f>
        <v>#N/A</v>
      </c>
      <c r="J529" s="41" t="str">
        <f t="shared" si="69"/>
        <v/>
      </c>
      <c r="K529" s="41" t="e">
        <f>IF(B529&lt;&gt;"",J529*H529/12,"")</f>
        <v>#N/A</v>
      </c>
      <c r="L529" s="41" t="e">
        <f>IF(B529&lt;&gt;"",M529-J529,"")</f>
        <v>#N/A</v>
      </c>
      <c r="M529" s="41" t="e">
        <f>IF(B529&lt;&gt;"",M528+I529+K529,"")</f>
        <v>#N/A</v>
      </c>
      <c r="N529" s="41" t="str">
        <f>IF(G529&lt;&gt;"",IF(E529&gt;=$G$7,$G$5,0),"")</f>
        <v/>
      </c>
      <c r="O529" s="41" t="str">
        <f t="shared" si="70"/>
        <v/>
      </c>
      <c r="P529" s="41" t="str">
        <f>IF(G529&lt;&gt;"",R528*H529/12,"")</f>
        <v/>
      </c>
      <c r="Q529" s="41" t="str">
        <f>IF(G529&lt;&gt;"",R529-O529,"")</f>
        <v/>
      </c>
      <c r="R529" s="41" t="str">
        <f>IF(G529&lt;&gt;"",R528+N529+P529,"")</f>
        <v/>
      </c>
      <c r="T529" s="40" t="e">
        <f t="shared" si="71"/>
        <v>#N/A</v>
      </c>
      <c r="U529" s="53" t="str">
        <f>J529</f>
        <v/>
      </c>
      <c r="V529" s="53" t="e">
        <f>M529</f>
        <v>#N/A</v>
      </c>
      <c r="W529" s="53" t="str">
        <f>O529</f>
        <v/>
      </c>
      <c r="X529" s="53" t="str">
        <f>R529</f>
        <v/>
      </c>
    </row>
    <row r="530" spans="1:24" x14ac:dyDescent="0.35">
      <c r="A530" s="37" t="str">
        <f t="shared" ref="A530:A593" si="73">IFERROR(IF((A529+1)&lt;=($G$8-$G$6)*12,A529+1,""),"")</f>
        <v/>
      </c>
      <c r="B530" s="37" t="e">
        <f>IF(F530&lt;=$G$10,VLOOKUP('[1]KALKULATOR 2023 PPK'!A545,[1]Robocze!$B$23:$C$102,2),"")</f>
        <v>#N/A</v>
      </c>
      <c r="C530" s="37" t="e">
        <f t="shared" ref="C530:C593" si="74">IF(B530="","",YEAR(F530))</f>
        <v>#N/A</v>
      </c>
      <c r="D530" s="38" t="e">
        <f t="shared" ref="D530:D593" si="75">IF(B530&lt;&gt;"",TEXT(F530,"mmmm"),"")</f>
        <v>#N/A</v>
      </c>
      <c r="E530" s="39" t="e">
        <f t="shared" si="72"/>
        <v>#N/A</v>
      </c>
      <c r="F530" s="43" t="e">
        <f t="shared" ref="F530:F593" si="76">IF(OR(B529="",F529&gt;$G$10,A530=""),"",EDATE(F529,1))</f>
        <v>#N/A</v>
      </c>
      <c r="G530" s="40" t="str">
        <f t="shared" ref="G530:G593" si="77">IFERROR(EOMONTH(F530,0),"")</f>
        <v/>
      </c>
      <c r="H530" s="42" t="e">
        <f>IF(F530&lt;=$G$10,$G$3,"")</f>
        <v>#N/A</v>
      </c>
      <c r="I530" s="41" t="e">
        <f>IF(B530&lt;&gt;"",$G$4,"")</f>
        <v>#N/A</v>
      </c>
      <c r="J530" s="41" t="str">
        <f t="shared" ref="J530:J593" si="78">IFERROR(J529+I530,"")</f>
        <v/>
      </c>
      <c r="K530" s="41" t="e">
        <f>IF(B530&lt;&gt;"",J530*H530/12,"")</f>
        <v>#N/A</v>
      </c>
      <c r="L530" s="41" t="e">
        <f>IF(B530&lt;&gt;"",M530-J530,"")</f>
        <v>#N/A</v>
      </c>
      <c r="M530" s="41" t="e">
        <f>IF(B530&lt;&gt;"",M529+I530+K530,"")</f>
        <v>#N/A</v>
      </c>
      <c r="N530" s="41" t="str">
        <f>IF(G530&lt;&gt;"",IF(E530&gt;=$G$7,$G$5,0),"")</f>
        <v/>
      </c>
      <c r="O530" s="41" t="str">
        <f t="shared" ref="O530:O593" si="79">IFERROR(O529+N530,"")</f>
        <v/>
      </c>
      <c r="P530" s="41" t="str">
        <f>IF(G530&lt;&gt;"",R529*H530/12,"")</f>
        <v/>
      </c>
      <c r="Q530" s="41" t="str">
        <f>IF(G530&lt;&gt;"",R530-O530,"")</f>
        <v/>
      </c>
      <c r="R530" s="41" t="str">
        <f>IF(G530&lt;&gt;"",R529+N530+P530,"")</f>
        <v/>
      </c>
      <c r="T530" s="40" t="e">
        <f t="shared" ref="T530:T593" si="80">F530</f>
        <v>#N/A</v>
      </c>
      <c r="U530" s="53" t="str">
        <f>J530</f>
        <v/>
      </c>
      <c r="V530" s="53" t="e">
        <f>M530</f>
        <v>#N/A</v>
      </c>
      <c r="W530" s="53" t="str">
        <f>O530</f>
        <v/>
      </c>
      <c r="X530" s="53" t="str">
        <f>R530</f>
        <v/>
      </c>
    </row>
    <row r="531" spans="1:24" x14ac:dyDescent="0.35">
      <c r="A531" s="37" t="str">
        <f t="shared" si="73"/>
        <v/>
      </c>
      <c r="B531" s="37" t="e">
        <f>IF(F531&lt;=$G$10,VLOOKUP('[1]KALKULATOR 2023 PPK'!A546,[1]Robocze!$B$23:$C$102,2),"")</f>
        <v>#N/A</v>
      </c>
      <c r="C531" s="37" t="e">
        <f t="shared" si="74"/>
        <v>#N/A</v>
      </c>
      <c r="D531" s="38" t="e">
        <f t="shared" si="75"/>
        <v>#N/A</v>
      </c>
      <c r="E531" s="39" t="e">
        <f t="shared" ref="E531:E594" si="81">IF(B531="","",E530+1/12)</f>
        <v>#N/A</v>
      </c>
      <c r="F531" s="43" t="e">
        <f t="shared" si="76"/>
        <v>#N/A</v>
      </c>
      <c r="G531" s="40" t="str">
        <f t="shared" si="77"/>
        <v/>
      </c>
      <c r="H531" s="42" t="e">
        <f>IF(F531&lt;=$G$10,$G$3,"")</f>
        <v>#N/A</v>
      </c>
      <c r="I531" s="41" t="e">
        <f>IF(B531&lt;&gt;"",$G$4,"")</f>
        <v>#N/A</v>
      </c>
      <c r="J531" s="41" t="str">
        <f t="shared" si="78"/>
        <v/>
      </c>
      <c r="K531" s="41" t="e">
        <f>IF(B531&lt;&gt;"",J531*H531/12,"")</f>
        <v>#N/A</v>
      </c>
      <c r="L531" s="41" t="e">
        <f>IF(B531&lt;&gt;"",M531-J531,"")</f>
        <v>#N/A</v>
      </c>
      <c r="M531" s="41" t="e">
        <f>IF(B531&lt;&gt;"",M530+I531+K531,"")</f>
        <v>#N/A</v>
      </c>
      <c r="N531" s="41" t="str">
        <f>IF(G531&lt;&gt;"",IF(E531&gt;=$G$7,$G$5,0),"")</f>
        <v/>
      </c>
      <c r="O531" s="41" t="str">
        <f t="shared" si="79"/>
        <v/>
      </c>
      <c r="P531" s="41" t="str">
        <f>IF(G531&lt;&gt;"",R530*H531/12,"")</f>
        <v/>
      </c>
      <c r="Q531" s="41" t="str">
        <f>IF(G531&lt;&gt;"",R531-O531,"")</f>
        <v/>
      </c>
      <c r="R531" s="41" t="str">
        <f>IF(G531&lt;&gt;"",R530+N531+P531,"")</f>
        <v/>
      </c>
      <c r="T531" s="40" t="e">
        <f t="shared" si="80"/>
        <v>#N/A</v>
      </c>
      <c r="U531" s="53" t="str">
        <f>J531</f>
        <v/>
      </c>
      <c r="V531" s="53" t="e">
        <f>M531</f>
        <v>#N/A</v>
      </c>
      <c r="W531" s="53" t="str">
        <f>O531</f>
        <v/>
      </c>
      <c r="X531" s="53" t="str">
        <f>R531</f>
        <v/>
      </c>
    </row>
    <row r="532" spans="1:24" x14ac:dyDescent="0.35">
      <c r="A532" s="37" t="str">
        <f t="shared" si="73"/>
        <v/>
      </c>
      <c r="B532" s="44" t="e">
        <f>IF(F532&lt;=$G$10,VLOOKUP('[1]KALKULATOR 2023 PPK'!A547,[1]Robocze!$B$23:$C$102,2),"")</f>
        <v>#N/A</v>
      </c>
      <c r="C532" s="44" t="e">
        <f t="shared" si="74"/>
        <v>#N/A</v>
      </c>
      <c r="D532" s="38" t="e">
        <f t="shared" si="75"/>
        <v>#N/A</v>
      </c>
      <c r="E532" s="45" t="e">
        <f t="shared" si="81"/>
        <v>#N/A</v>
      </c>
      <c r="F532" s="46" t="e">
        <f t="shared" si="76"/>
        <v>#N/A</v>
      </c>
      <c r="G532" s="47" t="str">
        <f t="shared" si="77"/>
        <v/>
      </c>
      <c r="H532" s="42" t="e">
        <f>IF(F532&lt;=$G$10,$G$3,"")</f>
        <v>#N/A</v>
      </c>
      <c r="I532" s="41" t="e">
        <f>IF(B532&lt;&gt;"",$G$4,"")</f>
        <v>#N/A</v>
      </c>
      <c r="J532" s="48" t="str">
        <f t="shared" si="78"/>
        <v/>
      </c>
      <c r="K532" s="41" t="e">
        <f>IF(B532&lt;&gt;"",J532*H532/12,"")</f>
        <v>#N/A</v>
      </c>
      <c r="L532" s="48" t="e">
        <f>IF(B532&lt;&gt;"",M532-J532,"")</f>
        <v>#N/A</v>
      </c>
      <c r="M532" s="41" t="e">
        <f>IF(B532&lt;&gt;"",M531+I532+K532,"")</f>
        <v>#N/A</v>
      </c>
      <c r="N532" s="41" t="str">
        <f>IF(G532&lt;&gt;"",IF(E532&gt;=$G$7,$G$5,0),"")</f>
        <v/>
      </c>
      <c r="O532" s="48" t="str">
        <f t="shared" si="79"/>
        <v/>
      </c>
      <c r="P532" s="41" t="str">
        <f>IF(G532&lt;&gt;"",R531*H532/12,"")</f>
        <v/>
      </c>
      <c r="Q532" s="48" t="str">
        <f>IF(G532&lt;&gt;"",R532-O532,"")</f>
        <v/>
      </c>
      <c r="R532" s="41" t="str">
        <f>IF(G532&lt;&gt;"",R531+N532+P532,"")</f>
        <v/>
      </c>
      <c r="T532" s="40" t="e">
        <f t="shared" si="80"/>
        <v>#N/A</v>
      </c>
      <c r="U532" s="53" t="str">
        <f>J532</f>
        <v/>
      </c>
      <c r="V532" s="53" t="e">
        <f>M532</f>
        <v>#N/A</v>
      </c>
      <c r="W532" s="53" t="str">
        <f>O532</f>
        <v/>
      </c>
      <c r="X532" s="53" t="str">
        <f>R532</f>
        <v/>
      </c>
    </row>
    <row r="533" spans="1:24" x14ac:dyDescent="0.35">
      <c r="A533" s="37" t="str">
        <f t="shared" si="73"/>
        <v/>
      </c>
      <c r="B533" s="37" t="e">
        <f>IF(F533&lt;=$G$10,VLOOKUP('[1]KALKULATOR 2023 PPK'!A548,[1]Robocze!$B$23:$C$102,2),"")</f>
        <v>#N/A</v>
      </c>
      <c r="C533" s="37" t="e">
        <f t="shared" si="74"/>
        <v>#N/A</v>
      </c>
      <c r="D533" s="38" t="e">
        <f t="shared" si="75"/>
        <v>#N/A</v>
      </c>
      <c r="E533" s="39" t="e">
        <f t="shared" si="81"/>
        <v>#N/A</v>
      </c>
      <c r="F533" s="40" t="e">
        <f t="shared" si="76"/>
        <v>#N/A</v>
      </c>
      <c r="G533" s="40" t="str">
        <f t="shared" si="77"/>
        <v/>
      </c>
      <c r="H533" s="42" t="e">
        <f>IF(F533&lt;=$G$10,$G$3,"")</f>
        <v>#N/A</v>
      </c>
      <c r="I533" s="41" t="e">
        <f>IF(B533&lt;&gt;"",$G$4,"")</f>
        <v>#N/A</v>
      </c>
      <c r="J533" s="41" t="str">
        <f t="shared" si="78"/>
        <v/>
      </c>
      <c r="K533" s="41" t="e">
        <f>IF(B533&lt;&gt;"",J533*H533/12,"")</f>
        <v>#N/A</v>
      </c>
      <c r="L533" s="41" t="e">
        <f>IF(B533&lt;&gt;"",M533-J533,"")</f>
        <v>#N/A</v>
      </c>
      <c r="M533" s="41" t="e">
        <f>IF(B533&lt;&gt;"",M532+I533+K533,"")</f>
        <v>#N/A</v>
      </c>
      <c r="N533" s="41" t="str">
        <f>IF(G533&lt;&gt;"",IF(E533&gt;=$G$7,$G$5,0),"")</f>
        <v/>
      </c>
      <c r="O533" s="41" t="str">
        <f t="shared" si="79"/>
        <v/>
      </c>
      <c r="P533" s="41" t="str">
        <f>IF(G533&lt;&gt;"",R532*H533/12,"")</f>
        <v/>
      </c>
      <c r="Q533" s="41" t="str">
        <f>IF(G533&lt;&gt;"",R533-O533,"")</f>
        <v/>
      </c>
      <c r="R533" s="41" t="str">
        <f>IF(G533&lt;&gt;"",R532+N533+P533,"")</f>
        <v/>
      </c>
      <c r="T533" s="40" t="e">
        <f t="shared" si="80"/>
        <v>#N/A</v>
      </c>
      <c r="U533" s="53" t="str">
        <f>J533</f>
        <v/>
      </c>
      <c r="V533" s="53" t="e">
        <f>M533</f>
        <v>#N/A</v>
      </c>
      <c r="W533" s="53" t="str">
        <f>O533</f>
        <v/>
      </c>
      <c r="X533" s="53" t="str">
        <f>R533</f>
        <v/>
      </c>
    </row>
    <row r="534" spans="1:24" x14ac:dyDescent="0.35">
      <c r="A534" s="37" t="str">
        <f t="shared" si="73"/>
        <v/>
      </c>
      <c r="B534" s="37" t="e">
        <f>IF(F534&lt;=$G$10,VLOOKUP('[1]KALKULATOR 2023 PPK'!A549,[1]Robocze!$B$23:$C$102,2),"")</f>
        <v>#N/A</v>
      </c>
      <c r="C534" s="37" t="e">
        <f t="shared" si="74"/>
        <v>#N/A</v>
      </c>
      <c r="D534" s="38" t="e">
        <f t="shared" si="75"/>
        <v>#N/A</v>
      </c>
      <c r="E534" s="39" t="e">
        <f t="shared" si="81"/>
        <v>#N/A</v>
      </c>
      <c r="F534" s="43" t="e">
        <f t="shared" si="76"/>
        <v>#N/A</v>
      </c>
      <c r="G534" s="40" t="str">
        <f t="shared" si="77"/>
        <v/>
      </c>
      <c r="H534" s="42" t="e">
        <f>IF(F534&lt;=$G$10,$G$3,"")</f>
        <v>#N/A</v>
      </c>
      <c r="I534" s="41" t="e">
        <f>IF(B534&lt;&gt;"",$G$4,"")</f>
        <v>#N/A</v>
      </c>
      <c r="J534" s="41" t="str">
        <f t="shared" si="78"/>
        <v/>
      </c>
      <c r="K534" s="41" t="e">
        <f>IF(B534&lt;&gt;"",J534*H534/12,"")</f>
        <v>#N/A</v>
      </c>
      <c r="L534" s="41" t="e">
        <f>IF(B534&lt;&gt;"",M534-J534,"")</f>
        <v>#N/A</v>
      </c>
      <c r="M534" s="41" t="e">
        <f>IF(B534&lt;&gt;"",M533+I534+K534,"")</f>
        <v>#N/A</v>
      </c>
      <c r="N534" s="41" t="str">
        <f>IF(G534&lt;&gt;"",IF(E534&gt;=$G$7,$G$5,0),"")</f>
        <v/>
      </c>
      <c r="O534" s="41" t="str">
        <f t="shared" si="79"/>
        <v/>
      </c>
      <c r="P534" s="41" t="str">
        <f>IF(G534&lt;&gt;"",R533*H534/12,"")</f>
        <v/>
      </c>
      <c r="Q534" s="41" t="str">
        <f>IF(G534&lt;&gt;"",R534-O534,"")</f>
        <v/>
      </c>
      <c r="R534" s="41" t="str">
        <f>IF(G534&lt;&gt;"",R533+N534+P534,"")</f>
        <v/>
      </c>
      <c r="T534" s="40" t="e">
        <f t="shared" si="80"/>
        <v>#N/A</v>
      </c>
      <c r="U534" s="53" t="str">
        <f>J534</f>
        <v/>
      </c>
      <c r="V534" s="53" t="e">
        <f>M534</f>
        <v>#N/A</v>
      </c>
      <c r="W534" s="53" t="str">
        <f>O534</f>
        <v/>
      </c>
      <c r="X534" s="53" t="str">
        <f>R534</f>
        <v/>
      </c>
    </row>
    <row r="535" spans="1:24" x14ac:dyDescent="0.35">
      <c r="A535" s="37" t="str">
        <f t="shared" si="73"/>
        <v/>
      </c>
      <c r="B535" s="37" t="e">
        <f>IF(F535&lt;=$G$10,VLOOKUP('[1]KALKULATOR 2023 PPK'!A550,[1]Robocze!$B$23:$C$102,2),"")</f>
        <v>#N/A</v>
      </c>
      <c r="C535" s="37" t="e">
        <f t="shared" si="74"/>
        <v>#N/A</v>
      </c>
      <c r="D535" s="38" t="e">
        <f t="shared" si="75"/>
        <v>#N/A</v>
      </c>
      <c r="E535" s="39" t="e">
        <f t="shared" si="81"/>
        <v>#N/A</v>
      </c>
      <c r="F535" s="43" t="e">
        <f t="shared" si="76"/>
        <v>#N/A</v>
      </c>
      <c r="G535" s="40" t="str">
        <f t="shared" si="77"/>
        <v/>
      </c>
      <c r="H535" s="42" t="e">
        <f>IF(F535&lt;=$G$10,$G$3,"")</f>
        <v>#N/A</v>
      </c>
      <c r="I535" s="41" t="e">
        <f>IF(B535&lt;&gt;"",$G$4,"")</f>
        <v>#N/A</v>
      </c>
      <c r="J535" s="41" t="str">
        <f t="shared" si="78"/>
        <v/>
      </c>
      <c r="K535" s="41" t="e">
        <f>IF(B535&lt;&gt;"",J535*H535/12,"")</f>
        <v>#N/A</v>
      </c>
      <c r="L535" s="41" t="e">
        <f>IF(B535&lt;&gt;"",M535-J535,"")</f>
        <v>#N/A</v>
      </c>
      <c r="M535" s="41" t="e">
        <f>IF(B535&lt;&gt;"",M534+I535+K535,"")</f>
        <v>#N/A</v>
      </c>
      <c r="N535" s="41" t="str">
        <f>IF(G535&lt;&gt;"",IF(E535&gt;=$G$7,$G$5,0),"")</f>
        <v/>
      </c>
      <c r="O535" s="41" t="str">
        <f t="shared" si="79"/>
        <v/>
      </c>
      <c r="P535" s="41" t="str">
        <f>IF(G535&lt;&gt;"",R534*H535/12,"")</f>
        <v/>
      </c>
      <c r="Q535" s="41" t="str">
        <f>IF(G535&lt;&gt;"",R535-O535,"")</f>
        <v/>
      </c>
      <c r="R535" s="41" t="str">
        <f>IF(G535&lt;&gt;"",R534+N535+P535,"")</f>
        <v/>
      </c>
      <c r="T535" s="40" t="e">
        <f t="shared" si="80"/>
        <v>#N/A</v>
      </c>
      <c r="U535" s="53" t="str">
        <f>J535</f>
        <v/>
      </c>
      <c r="V535" s="53" t="e">
        <f>M535</f>
        <v>#N/A</v>
      </c>
      <c r="W535" s="53" t="str">
        <f>O535</f>
        <v/>
      </c>
      <c r="X535" s="53" t="str">
        <f>R535</f>
        <v/>
      </c>
    </row>
    <row r="536" spans="1:24" s="56" customFormat="1" x14ac:dyDescent="0.35">
      <c r="A536" s="37" t="str">
        <f t="shared" si="73"/>
        <v/>
      </c>
      <c r="B536" s="37" t="e">
        <f>IF(F536&lt;=$G$10,VLOOKUP('[1]KALKULATOR 2023 PPK'!A551,[1]Robocze!$B$23:$C$102,2),"")</f>
        <v>#N/A</v>
      </c>
      <c r="C536" s="37" t="e">
        <f t="shared" si="74"/>
        <v>#N/A</v>
      </c>
      <c r="D536" s="38" t="e">
        <f t="shared" si="75"/>
        <v>#N/A</v>
      </c>
      <c r="E536" s="39" t="e">
        <f t="shared" si="81"/>
        <v>#N/A</v>
      </c>
      <c r="F536" s="43" t="e">
        <f t="shared" si="76"/>
        <v>#N/A</v>
      </c>
      <c r="G536" s="40" t="str">
        <f t="shared" si="77"/>
        <v/>
      </c>
      <c r="H536" s="42" t="e">
        <f>IF(F536&lt;=$G$10,$G$3,"")</f>
        <v>#N/A</v>
      </c>
      <c r="I536" s="41" t="e">
        <f>IF(B536&lt;&gt;"",$G$4,"")</f>
        <v>#N/A</v>
      </c>
      <c r="J536" s="41" t="str">
        <f t="shared" si="78"/>
        <v/>
      </c>
      <c r="K536" s="41" t="e">
        <f>IF(B536&lt;&gt;"",J536*H536/12,"")</f>
        <v>#N/A</v>
      </c>
      <c r="L536" s="41" t="e">
        <f>IF(B536&lt;&gt;"",M536-J536,"")</f>
        <v>#N/A</v>
      </c>
      <c r="M536" s="41" t="e">
        <f>IF(B536&lt;&gt;"",M535+I536+K536,"")</f>
        <v>#N/A</v>
      </c>
      <c r="N536" s="41" t="str">
        <f>IF(G536&lt;&gt;"",IF(E536&gt;=$G$7,$G$5,0),"")</f>
        <v/>
      </c>
      <c r="O536" s="41" t="str">
        <f t="shared" si="79"/>
        <v/>
      </c>
      <c r="P536" s="41" t="str">
        <f>IF(G536&lt;&gt;"",R535*H536/12,"")</f>
        <v/>
      </c>
      <c r="Q536" s="41" t="str">
        <f>IF(G536&lt;&gt;"",R536-O536,"")</f>
        <v/>
      </c>
      <c r="R536" s="41" t="str">
        <f>IF(G536&lt;&gt;"",R535+N536+P536,"")</f>
        <v/>
      </c>
      <c r="T536" s="40" t="e">
        <f t="shared" si="80"/>
        <v>#N/A</v>
      </c>
      <c r="U536" s="53" t="str">
        <f>J536</f>
        <v/>
      </c>
      <c r="V536" s="53" t="e">
        <f>M536</f>
        <v>#N/A</v>
      </c>
      <c r="W536" s="53" t="str">
        <f>O536</f>
        <v/>
      </c>
      <c r="X536" s="53" t="str">
        <f>R536</f>
        <v/>
      </c>
    </row>
    <row r="537" spans="1:24" x14ac:dyDescent="0.35">
      <c r="A537" s="37" t="str">
        <f t="shared" si="73"/>
        <v/>
      </c>
      <c r="B537" s="37" t="e">
        <f>IF(F537&lt;=$G$10,VLOOKUP('[1]KALKULATOR 2023 PPK'!A552,[1]Robocze!$B$23:$C$102,2),"")</f>
        <v>#N/A</v>
      </c>
      <c r="C537" s="37" t="e">
        <f t="shared" si="74"/>
        <v>#N/A</v>
      </c>
      <c r="D537" s="38" t="e">
        <f t="shared" si="75"/>
        <v>#N/A</v>
      </c>
      <c r="E537" s="39" t="e">
        <f t="shared" si="81"/>
        <v>#N/A</v>
      </c>
      <c r="F537" s="43" t="e">
        <f t="shared" si="76"/>
        <v>#N/A</v>
      </c>
      <c r="G537" s="40" t="str">
        <f t="shared" si="77"/>
        <v/>
      </c>
      <c r="H537" s="42" t="e">
        <f>IF(F537&lt;=$G$10,$G$3,"")</f>
        <v>#N/A</v>
      </c>
      <c r="I537" s="41" t="e">
        <f>IF(B537&lt;&gt;"",$G$4,"")</f>
        <v>#N/A</v>
      </c>
      <c r="J537" s="41" t="str">
        <f t="shared" si="78"/>
        <v/>
      </c>
      <c r="K537" s="41" t="e">
        <f>IF(B537&lt;&gt;"",J537*H537/12,"")</f>
        <v>#N/A</v>
      </c>
      <c r="L537" s="41" t="e">
        <f>IF(B537&lt;&gt;"",M537-J537,"")</f>
        <v>#N/A</v>
      </c>
      <c r="M537" s="41" t="e">
        <f>IF(B537&lt;&gt;"",M536+I537+K537,"")</f>
        <v>#N/A</v>
      </c>
      <c r="N537" s="41" t="str">
        <f>IF(G537&lt;&gt;"",IF(E537&gt;=$G$7,$G$5,0),"")</f>
        <v/>
      </c>
      <c r="O537" s="41" t="str">
        <f t="shared" si="79"/>
        <v/>
      </c>
      <c r="P537" s="41" t="str">
        <f>IF(G537&lt;&gt;"",R536*H537/12,"")</f>
        <v/>
      </c>
      <c r="Q537" s="41" t="str">
        <f>IF(G537&lt;&gt;"",R537-O537,"")</f>
        <v/>
      </c>
      <c r="R537" s="41" t="str">
        <f>IF(G537&lt;&gt;"",R536+N537+P537,"")</f>
        <v/>
      </c>
      <c r="T537" s="40" t="e">
        <f t="shared" si="80"/>
        <v>#N/A</v>
      </c>
      <c r="U537" s="53" t="str">
        <f>J537</f>
        <v/>
      </c>
      <c r="V537" s="53" t="e">
        <f>M537</f>
        <v>#N/A</v>
      </c>
      <c r="W537" s="53" t="str">
        <f>O537</f>
        <v/>
      </c>
      <c r="X537" s="53" t="str">
        <f>R537</f>
        <v/>
      </c>
    </row>
    <row r="538" spans="1:24" x14ac:dyDescent="0.35">
      <c r="A538" s="37" t="str">
        <f t="shared" si="73"/>
        <v/>
      </c>
      <c r="B538" s="37" t="e">
        <f>IF(F538&lt;=$G$10,VLOOKUP('[1]KALKULATOR 2023 PPK'!A553,[1]Robocze!$B$23:$C$102,2),"")</f>
        <v>#N/A</v>
      </c>
      <c r="C538" s="37" t="e">
        <f t="shared" si="74"/>
        <v>#N/A</v>
      </c>
      <c r="D538" s="38" t="e">
        <f t="shared" si="75"/>
        <v>#N/A</v>
      </c>
      <c r="E538" s="39" t="e">
        <f t="shared" si="81"/>
        <v>#N/A</v>
      </c>
      <c r="F538" s="43" t="e">
        <f t="shared" si="76"/>
        <v>#N/A</v>
      </c>
      <c r="G538" s="40" t="str">
        <f t="shared" si="77"/>
        <v/>
      </c>
      <c r="H538" s="42" t="e">
        <f>IF(F538&lt;=$G$10,$G$3,"")</f>
        <v>#N/A</v>
      </c>
      <c r="I538" s="41" t="e">
        <f>IF(B538&lt;&gt;"",$G$4,"")</f>
        <v>#N/A</v>
      </c>
      <c r="J538" s="41" t="str">
        <f t="shared" si="78"/>
        <v/>
      </c>
      <c r="K538" s="41" t="e">
        <f>IF(B538&lt;&gt;"",J538*H538/12,"")</f>
        <v>#N/A</v>
      </c>
      <c r="L538" s="41" t="e">
        <f>IF(B538&lt;&gt;"",M538-J538,"")</f>
        <v>#N/A</v>
      </c>
      <c r="M538" s="41" t="e">
        <f>IF(B538&lt;&gt;"",M537+I538+K538,"")</f>
        <v>#N/A</v>
      </c>
      <c r="N538" s="41" t="str">
        <f>IF(G538&lt;&gt;"",IF(E538&gt;=$G$7,$G$5,0),"")</f>
        <v/>
      </c>
      <c r="O538" s="41" t="str">
        <f t="shared" si="79"/>
        <v/>
      </c>
      <c r="P538" s="41" t="str">
        <f>IF(G538&lt;&gt;"",R537*H538/12,"")</f>
        <v/>
      </c>
      <c r="Q538" s="41" t="str">
        <f>IF(G538&lt;&gt;"",R538-O538,"")</f>
        <v/>
      </c>
      <c r="R538" s="41" t="str">
        <f>IF(G538&lt;&gt;"",R537+N538+P538,"")</f>
        <v/>
      </c>
      <c r="T538" s="40" t="e">
        <f t="shared" si="80"/>
        <v>#N/A</v>
      </c>
      <c r="U538" s="53" t="str">
        <f>J538</f>
        <v/>
      </c>
      <c r="V538" s="53" t="e">
        <f>M538</f>
        <v>#N/A</v>
      </c>
      <c r="W538" s="53" t="str">
        <f>O538</f>
        <v/>
      </c>
      <c r="X538" s="53" t="str">
        <f>R538</f>
        <v/>
      </c>
    </row>
    <row r="539" spans="1:24" x14ac:dyDescent="0.35">
      <c r="A539" s="37" t="str">
        <f t="shared" si="73"/>
        <v/>
      </c>
      <c r="B539" s="37" t="e">
        <f>IF(F539&lt;=$G$10,VLOOKUP('[1]KALKULATOR 2023 PPK'!A554,[1]Robocze!$B$23:$C$102,2),"")</f>
        <v>#N/A</v>
      </c>
      <c r="C539" s="37" t="e">
        <f t="shared" si="74"/>
        <v>#N/A</v>
      </c>
      <c r="D539" s="38" t="e">
        <f t="shared" si="75"/>
        <v>#N/A</v>
      </c>
      <c r="E539" s="39" t="e">
        <f t="shared" si="81"/>
        <v>#N/A</v>
      </c>
      <c r="F539" s="43" t="e">
        <f t="shared" si="76"/>
        <v>#N/A</v>
      </c>
      <c r="G539" s="40" t="str">
        <f t="shared" si="77"/>
        <v/>
      </c>
      <c r="H539" s="42" t="e">
        <f>IF(F539&lt;=$G$10,$G$3,"")</f>
        <v>#N/A</v>
      </c>
      <c r="I539" s="41" t="e">
        <f>IF(B539&lt;&gt;"",$G$4,"")</f>
        <v>#N/A</v>
      </c>
      <c r="J539" s="41" t="str">
        <f t="shared" si="78"/>
        <v/>
      </c>
      <c r="K539" s="41" t="e">
        <f>IF(B539&lt;&gt;"",J539*H539/12,"")</f>
        <v>#N/A</v>
      </c>
      <c r="L539" s="41" t="e">
        <f>IF(B539&lt;&gt;"",M539-J539,"")</f>
        <v>#N/A</v>
      </c>
      <c r="M539" s="41" t="e">
        <f>IF(B539&lt;&gt;"",M538+I539+K539,"")</f>
        <v>#N/A</v>
      </c>
      <c r="N539" s="41" t="str">
        <f>IF(G539&lt;&gt;"",IF(E539&gt;=$G$7,$G$5,0),"")</f>
        <v/>
      </c>
      <c r="O539" s="41" t="str">
        <f t="shared" si="79"/>
        <v/>
      </c>
      <c r="P539" s="41" t="str">
        <f>IF(G539&lt;&gt;"",R538*H539/12,"")</f>
        <v/>
      </c>
      <c r="Q539" s="41" t="str">
        <f>IF(G539&lt;&gt;"",R539-O539,"")</f>
        <v/>
      </c>
      <c r="R539" s="41" t="str">
        <f>IF(G539&lt;&gt;"",R538+N539+P539,"")</f>
        <v/>
      </c>
      <c r="T539" s="40" t="e">
        <f t="shared" si="80"/>
        <v>#N/A</v>
      </c>
      <c r="U539" s="53" t="str">
        <f>J539</f>
        <v/>
      </c>
      <c r="V539" s="53" t="e">
        <f>M539</f>
        <v>#N/A</v>
      </c>
      <c r="W539" s="53" t="str">
        <f>O539</f>
        <v/>
      </c>
      <c r="X539" s="53" t="str">
        <f>R539</f>
        <v/>
      </c>
    </row>
    <row r="540" spans="1:24" x14ac:dyDescent="0.35">
      <c r="A540" s="37" t="str">
        <f t="shared" si="73"/>
        <v/>
      </c>
      <c r="B540" s="37" t="e">
        <f>IF(F540&lt;=$G$10,VLOOKUP('[1]KALKULATOR 2023 PPK'!A555,[1]Robocze!$B$23:$C$102,2),"")</f>
        <v>#N/A</v>
      </c>
      <c r="C540" s="37" t="e">
        <f t="shared" si="74"/>
        <v>#N/A</v>
      </c>
      <c r="D540" s="38" t="e">
        <f t="shared" si="75"/>
        <v>#N/A</v>
      </c>
      <c r="E540" s="39" t="e">
        <f t="shared" si="81"/>
        <v>#N/A</v>
      </c>
      <c r="F540" s="43" t="e">
        <f t="shared" si="76"/>
        <v>#N/A</v>
      </c>
      <c r="G540" s="40" t="str">
        <f t="shared" si="77"/>
        <v/>
      </c>
      <c r="H540" s="42" t="e">
        <f>IF(F540&lt;=$G$10,$G$3,"")</f>
        <v>#N/A</v>
      </c>
      <c r="I540" s="41" t="e">
        <f>IF(B540&lt;&gt;"",$G$4,"")</f>
        <v>#N/A</v>
      </c>
      <c r="J540" s="41" t="str">
        <f t="shared" si="78"/>
        <v/>
      </c>
      <c r="K540" s="41" t="e">
        <f>IF(B540&lt;&gt;"",J540*H540/12,"")</f>
        <v>#N/A</v>
      </c>
      <c r="L540" s="41" t="e">
        <f>IF(B540&lt;&gt;"",M540-J540,"")</f>
        <v>#N/A</v>
      </c>
      <c r="M540" s="41" t="e">
        <f>IF(B540&lt;&gt;"",M539+I540+K540,"")</f>
        <v>#N/A</v>
      </c>
      <c r="N540" s="41" t="str">
        <f>IF(G540&lt;&gt;"",IF(E540&gt;=$G$7,$G$5,0),"")</f>
        <v/>
      </c>
      <c r="O540" s="41" t="str">
        <f t="shared" si="79"/>
        <v/>
      </c>
      <c r="P540" s="41" t="str">
        <f>IF(G540&lt;&gt;"",R539*H540/12,"")</f>
        <v/>
      </c>
      <c r="Q540" s="41" t="str">
        <f>IF(G540&lt;&gt;"",R540-O540,"")</f>
        <v/>
      </c>
      <c r="R540" s="41" t="str">
        <f>IF(G540&lt;&gt;"",R539+N540+P540,"")</f>
        <v/>
      </c>
      <c r="T540" s="40" t="e">
        <f t="shared" si="80"/>
        <v>#N/A</v>
      </c>
      <c r="U540" s="53" t="str">
        <f>J540</f>
        <v/>
      </c>
      <c r="V540" s="53" t="e">
        <f>M540</f>
        <v>#N/A</v>
      </c>
      <c r="W540" s="53" t="str">
        <f>O540</f>
        <v/>
      </c>
      <c r="X540" s="53" t="str">
        <f>R540</f>
        <v/>
      </c>
    </row>
    <row r="541" spans="1:24" x14ac:dyDescent="0.35">
      <c r="A541" s="37" t="str">
        <f t="shared" si="73"/>
        <v/>
      </c>
      <c r="B541" s="37" t="e">
        <f>IF(F541&lt;=$G$10,VLOOKUP('[1]KALKULATOR 2023 PPK'!A556,[1]Robocze!$B$23:$C$102,2),"")</f>
        <v>#N/A</v>
      </c>
      <c r="C541" s="37" t="e">
        <f t="shared" si="74"/>
        <v>#N/A</v>
      </c>
      <c r="D541" s="38" t="e">
        <f t="shared" si="75"/>
        <v>#N/A</v>
      </c>
      <c r="E541" s="39" t="e">
        <f t="shared" si="81"/>
        <v>#N/A</v>
      </c>
      <c r="F541" s="43" t="e">
        <f t="shared" si="76"/>
        <v>#N/A</v>
      </c>
      <c r="G541" s="40" t="str">
        <f t="shared" si="77"/>
        <v/>
      </c>
      <c r="H541" s="42" t="e">
        <f>IF(F541&lt;=$G$10,$G$3,"")</f>
        <v>#N/A</v>
      </c>
      <c r="I541" s="41" t="e">
        <f>IF(B541&lt;&gt;"",$G$4,"")</f>
        <v>#N/A</v>
      </c>
      <c r="J541" s="41" t="str">
        <f t="shared" si="78"/>
        <v/>
      </c>
      <c r="K541" s="41" t="e">
        <f>IF(B541&lt;&gt;"",J541*H541/12,"")</f>
        <v>#N/A</v>
      </c>
      <c r="L541" s="41" t="e">
        <f>IF(B541&lt;&gt;"",M541-J541,"")</f>
        <v>#N/A</v>
      </c>
      <c r="M541" s="41" t="e">
        <f>IF(B541&lt;&gt;"",M540+I541+K541,"")</f>
        <v>#N/A</v>
      </c>
      <c r="N541" s="41" t="str">
        <f>IF(G541&lt;&gt;"",IF(E541&gt;=$G$7,$G$5,0),"")</f>
        <v/>
      </c>
      <c r="O541" s="41" t="str">
        <f t="shared" si="79"/>
        <v/>
      </c>
      <c r="P541" s="41" t="str">
        <f>IF(G541&lt;&gt;"",R540*H541/12,"")</f>
        <v/>
      </c>
      <c r="Q541" s="41" t="str">
        <f>IF(G541&lt;&gt;"",R541-O541,"")</f>
        <v/>
      </c>
      <c r="R541" s="41" t="str">
        <f>IF(G541&lt;&gt;"",R540+N541+P541,"")</f>
        <v/>
      </c>
      <c r="T541" s="40" t="e">
        <f t="shared" si="80"/>
        <v>#N/A</v>
      </c>
      <c r="U541" s="53" t="str">
        <f>J541</f>
        <v/>
      </c>
      <c r="V541" s="53" t="e">
        <f>M541</f>
        <v>#N/A</v>
      </c>
      <c r="W541" s="53" t="str">
        <f>O541</f>
        <v/>
      </c>
      <c r="X541" s="53" t="str">
        <f>R541</f>
        <v/>
      </c>
    </row>
    <row r="542" spans="1:24" x14ac:dyDescent="0.35">
      <c r="A542" s="37" t="str">
        <f t="shared" si="73"/>
        <v/>
      </c>
      <c r="B542" s="37" t="e">
        <f>IF(F542&lt;=$G$10,VLOOKUP('[1]KALKULATOR 2023 PPK'!A557,[1]Robocze!$B$23:$C$102,2),"")</f>
        <v>#N/A</v>
      </c>
      <c r="C542" s="37" t="e">
        <f t="shared" si="74"/>
        <v>#N/A</v>
      </c>
      <c r="D542" s="38" t="e">
        <f t="shared" si="75"/>
        <v>#N/A</v>
      </c>
      <c r="E542" s="39" t="e">
        <f t="shared" si="81"/>
        <v>#N/A</v>
      </c>
      <c r="F542" s="43" t="e">
        <f t="shared" si="76"/>
        <v>#N/A</v>
      </c>
      <c r="G542" s="40" t="str">
        <f t="shared" si="77"/>
        <v/>
      </c>
      <c r="H542" s="42" t="e">
        <f>IF(F542&lt;=$G$10,$G$3,"")</f>
        <v>#N/A</v>
      </c>
      <c r="I542" s="41" t="e">
        <f>IF(B542&lt;&gt;"",$G$4,"")</f>
        <v>#N/A</v>
      </c>
      <c r="J542" s="41" t="str">
        <f t="shared" si="78"/>
        <v/>
      </c>
      <c r="K542" s="41" t="e">
        <f>IF(B542&lt;&gt;"",J542*H542/12,"")</f>
        <v>#N/A</v>
      </c>
      <c r="L542" s="41" t="e">
        <f>IF(B542&lt;&gt;"",M542-J542,"")</f>
        <v>#N/A</v>
      </c>
      <c r="M542" s="41" t="e">
        <f>IF(B542&lt;&gt;"",M541+I542+K542,"")</f>
        <v>#N/A</v>
      </c>
      <c r="N542" s="41" t="str">
        <f>IF(G542&lt;&gt;"",IF(E542&gt;=$G$7,$G$5,0),"")</f>
        <v/>
      </c>
      <c r="O542" s="41" t="str">
        <f t="shared" si="79"/>
        <v/>
      </c>
      <c r="P542" s="41" t="str">
        <f>IF(G542&lt;&gt;"",R541*H542/12,"")</f>
        <v/>
      </c>
      <c r="Q542" s="41" t="str">
        <f>IF(G542&lt;&gt;"",R542-O542,"")</f>
        <v/>
      </c>
      <c r="R542" s="41" t="str">
        <f>IF(G542&lt;&gt;"",R541+N542+P542,"")</f>
        <v/>
      </c>
      <c r="T542" s="40" t="e">
        <f t="shared" si="80"/>
        <v>#N/A</v>
      </c>
      <c r="U542" s="53" t="str">
        <f>J542</f>
        <v/>
      </c>
      <c r="V542" s="53" t="e">
        <f>M542</f>
        <v>#N/A</v>
      </c>
      <c r="W542" s="53" t="str">
        <f>O542</f>
        <v/>
      </c>
      <c r="X542" s="53" t="str">
        <f>R542</f>
        <v/>
      </c>
    </row>
    <row r="543" spans="1:24" x14ac:dyDescent="0.35">
      <c r="A543" s="37" t="str">
        <f t="shared" si="73"/>
        <v/>
      </c>
      <c r="B543" s="37" t="e">
        <f>IF(F543&lt;=$G$10,VLOOKUP('[1]KALKULATOR 2023 PPK'!A558,[1]Robocze!$B$23:$C$102,2),"")</f>
        <v>#N/A</v>
      </c>
      <c r="C543" s="37" t="e">
        <f t="shared" si="74"/>
        <v>#N/A</v>
      </c>
      <c r="D543" s="38" t="e">
        <f t="shared" si="75"/>
        <v>#N/A</v>
      </c>
      <c r="E543" s="39" t="e">
        <f t="shared" si="81"/>
        <v>#N/A</v>
      </c>
      <c r="F543" s="43" t="e">
        <f t="shared" si="76"/>
        <v>#N/A</v>
      </c>
      <c r="G543" s="40" t="str">
        <f t="shared" si="77"/>
        <v/>
      </c>
      <c r="H543" s="42" t="e">
        <f>IF(F543&lt;=$G$10,$G$3,"")</f>
        <v>#N/A</v>
      </c>
      <c r="I543" s="41" t="e">
        <f>IF(B543&lt;&gt;"",$G$4,"")</f>
        <v>#N/A</v>
      </c>
      <c r="J543" s="41" t="str">
        <f t="shared" si="78"/>
        <v/>
      </c>
      <c r="K543" s="41" t="e">
        <f>IF(B543&lt;&gt;"",J543*H543/12,"")</f>
        <v>#N/A</v>
      </c>
      <c r="L543" s="41" t="e">
        <f>IF(B543&lt;&gt;"",M543-J543,"")</f>
        <v>#N/A</v>
      </c>
      <c r="M543" s="41" t="e">
        <f>IF(B543&lt;&gt;"",M542+I543+K543,"")</f>
        <v>#N/A</v>
      </c>
      <c r="N543" s="41" t="str">
        <f>IF(G543&lt;&gt;"",IF(E543&gt;=$G$7,$G$5,0),"")</f>
        <v/>
      </c>
      <c r="O543" s="41" t="str">
        <f t="shared" si="79"/>
        <v/>
      </c>
      <c r="P543" s="41" t="str">
        <f>IF(G543&lt;&gt;"",R542*H543/12,"")</f>
        <v/>
      </c>
      <c r="Q543" s="41" t="str">
        <f>IF(G543&lt;&gt;"",R543-O543,"")</f>
        <v/>
      </c>
      <c r="R543" s="41" t="str">
        <f>IF(G543&lt;&gt;"",R542+N543+P543,"")</f>
        <v/>
      </c>
      <c r="T543" s="40" t="e">
        <f t="shared" si="80"/>
        <v>#N/A</v>
      </c>
      <c r="U543" s="53" t="str">
        <f>J543</f>
        <v/>
      </c>
      <c r="V543" s="53" t="e">
        <f>M543</f>
        <v>#N/A</v>
      </c>
      <c r="W543" s="53" t="str">
        <f>O543</f>
        <v/>
      </c>
      <c r="X543" s="53" t="str">
        <f>R543</f>
        <v/>
      </c>
    </row>
    <row r="544" spans="1:24" x14ac:dyDescent="0.35">
      <c r="A544" s="37" t="str">
        <f t="shared" si="73"/>
        <v/>
      </c>
      <c r="B544" s="44" t="e">
        <f>IF(F544&lt;=$G$10,VLOOKUP('[1]KALKULATOR 2023 PPK'!A559,[1]Robocze!$B$23:$C$102,2),"")</f>
        <v>#N/A</v>
      </c>
      <c r="C544" s="44" t="e">
        <f t="shared" si="74"/>
        <v>#N/A</v>
      </c>
      <c r="D544" s="38" t="e">
        <f t="shared" si="75"/>
        <v>#N/A</v>
      </c>
      <c r="E544" s="45" t="e">
        <f t="shared" si="81"/>
        <v>#N/A</v>
      </c>
      <c r="F544" s="46" t="e">
        <f t="shared" si="76"/>
        <v>#N/A</v>
      </c>
      <c r="G544" s="47" t="str">
        <f t="shared" si="77"/>
        <v/>
      </c>
      <c r="H544" s="42" t="e">
        <f>IF(F544&lt;=$G$10,$G$3,"")</f>
        <v>#N/A</v>
      </c>
      <c r="I544" s="41" t="e">
        <f>IF(B544&lt;&gt;"",$G$4,"")</f>
        <v>#N/A</v>
      </c>
      <c r="J544" s="48" t="str">
        <f t="shared" si="78"/>
        <v/>
      </c>
      <c r="K544" s="41" t="e">
        <f>IF(B544&lt;&gt;"",J544*H544/12,"")</f>
        <v>#N/A</v>
      </c>
      <c r="L544" s="48" t="e">
        <f>IF(B544&lt;&gt;"",M544-J544,"")</f>
        <v>#N/A</v>
      </c>
      <c r="M544" s="41" t="e">
        <f>IF(B544&lt;&gt;"",M543+I544+K544,"")</f>
        <v>#N/A</v>
      </c>
      <c r="N544" s="41" t="str">
        <f>IF(G544&lt;&gt;"",IF(E544&gt;=$G$7,$G$5,0),"")</f>
        <v/>
      </c>
      <c r="O544" s="48" t="str">
        <f t="shared" si="79"/>
        <v/>
      </c>
      <c r="P544" s="41" t="str">
        <f>IF(G544&lt;&gt;"",R543*H544/12,"")</f>
        <v/>
      </c>
      <c r="Q544" s="48" t="str">
        <f>IF(G544&lt;&gt;"",R544-O544,"")</f>
        <v/>
      </c>
      <c r="R544" s="41" t="str">
        <f>IF(G544&lt;&gt;"",R543+N544+P544,"")</f>
        <v/>
      </c>
      <c r="T544" s="40" t="e">
        <f t="shared" si="80"/>
        <v>#N/A</v>
      </c>
      <c r="U544" s="53" t="str">
        <f>J544</f>
        <v/>
      </c>
      <c r="V544" s="53" t="e">
        <f>M544</f>
        <v>#N/A</v>
      </c>
      <c r="W544" s="53" t="str">
        <f>O544</f>
        <v/>
      </c>
      <c r="X544" s="53" t="str">
        <f>R544</f>
        <v/>
      </c>
    </row>
    <row r="545" spans="1:24" x14ac:dyDescent="0.35">
      <c r="A545" s="37" t="str">
        <f t="shared" si="73"/>
        <v/>
      </c>
      <c r="B545" s="37" t="e">
        <f>IF(F545&lt;=$G$10,VLOOKUP('[1]KALKULATOR 2023 PPK'!A560,[1]Robocze!$B$23:$C$102,2),"")</f>
        <v>#N/A</v>
      </c>
      <c r="C545" s="37" t="e">
        <f t="shared" si="74"/>
        <v>#N/A</v>
      </c>
      <c r="D545" s="38" t="e">
        <f t="shared" si="75"/>
        <v>#N/A</v>
      </c>
      <c r="E545" s="39" t="e">
        <f t="shared" si="81"/>
        <v>#N/A</v>
      </c>
      <c r="F545" s="40" t="e">
        <f t="shared" si="76"/>
        <v>#N/A</v>
      </c>
      <c r="G545" s="40" t="str">
        <f t="shared" si="77"/>
        <v/>
      </c>
      <c r="H545" s="42" t="e">
        <f>IF(F545&lt;=$G$10,$G$3,"")</f>
        <v>#N/A</v>
      </c>
      <c r="I545" s="41" t="e">
        <f>IF(B545&lt;&gt;"",$G$4,"")</f>
        <v>#N/A</v>
      </c>
      <c r="J545" s="41" t="str">
        <f t="shared" si="78"/>
        <v/>
      </c>
      <c r="K545" s="41" t="e">
        <f>IF(B545&lt;&gt;"",J545*H545/12,"")</f>
        <v>#N/A</v>
      </c>
      <c r="L545" s="41" t="e">
        <f>IF(B545&lt;&gt;"",M545-J545,"")</f>
        <v>#N/A</v>
      </c>
      <c r="M545" s="41" t="e">
        <f>IF(B545&lt;&gt;"",M544+I545+K545,"")</f>
        <v>#N/A</v>
      </c>
      <c r="N545" s="41" t="str">
        <f>IF(G545&lt;&gt;"",IF(E545&gt;=$G$7,$G$5,0),"")</f>
        <v/>
      </c>
      <c r="O545" s="41" t="str">
        <f t="shared" si="79"/>
        <v/>
      </c>
      <c r="P545" s="41" t="str">
        <f>IF(G545&lt;&gt;"",R544*H545/12,"")</f>
        <v/>
      </c>
      <c r="Q545" s="41" t="str">
        <f>IF(G545&lt;&gt;"",R545-O545,"")</f>
        <v/>
      </c>
      <c r="R545" s="41" t="str">
        <f>IF(G545&lt;&gt;"",R544+N545+P545,"")</f>
        <v/>
      </c>
      <c r="T545" s="40" t="e">
        <f t="shared" si="80"/>
        <v>#N/A</v>
      </c>
      <c r="U545" s="53" t="str">
        <f>J545</f>
        <v/>
      </c>
      <c r="V545" s="53" t="e">
        <f>M545</f>
        <v>#N/A</v>
      </c>
      <c r="W545" s="53" t="str">
        <f>O545</f>
        <v/>
      </c>
      <c r="X545" s="53" t="str">
        <f>R545</f>
        <v/>
      </c>
    </row>
    <row r="546" spans="1:24" x14ac:dyDescent="0.35">
      <c r="A546" s="37" t="str">
        <f t="shared" si="73"/>
        <v/>
      </c>
      <c r="B546" s="37" t="e">
        <f>IF(F546&lt;=$G$10,VLOOKUP('[1]KALKULATOR 2023 PPK'!A561,[1]Robocze!$B$23:$C$102,2),"")</f>
        <v>#N/A</v>
      </c>
      <c r="C546" s="37" t="e">
        <f t="shared" si="74"/>
        <v>#N/A</v>
      </c>
      <c r="D546" s="38" t="e">
        <f t="shared" si="75"/>
        <v>#N/A</v>
      </c>
      <c r="E546" s="39" t="e">
        <f t="shared" si="81"/>
        <v>#N/A</v>
      </c>
      <c r="F546" s="43" t="e">
        <f t="shared" si="76"/>
        <v>#N/A</v>
      </c>
      <c r="G546" s="40" t="str">
        <f t="shared" si="77"/>
        <v/>
      </c>
      <c r="H546" s="42" t="e">
        <f>IF(F546&lt;=$G$10,$G$3,"")</f>
        <v>#N/A</v>
      </c>
      <c r="I546" s="41" t="e">
        <f>IF(B546&lt;&gt;"",$G$4,"")</f>
        <v>#N/A</v>
      </c>
      <c r="J546" s="41" t="str">
        <f t="shared" si="78"/>
        <v/>
      </c>
      <c r="K546" s="41" t="e">
        <f>IF(B546&lt;&gt;"",J546*H546/12,"")</f>
        <v>#N/A</v>
      </c>
      <c r="L546" s="41" t="e">
        <f>IF(B546&lt;&gt;"",M546-J546,"")</f>
        <v>#N/A</v>
      </c>
      <c r="M546" s="41" t="e">
        <f>IF(B546&lt;&gt;"",M545+I546+K546,"")</f>
        <v>#N/A</v>
      </c>
      <c r="N546" s="41" t="str">
        <f>IF(G546&lt;&gt;"",IF(E546&gt;=$G$7,$G$5,0),"")</f>
        <v/>
      </c>
      <c r="O546" s="41" t="str">
        <f t="shared" si="79"/>
        <v/>
      </c>
      <c r="P546" s="41" t="str">
        <f>IF(G546&lt;&gt;"",R545*H546/12,"")</f>
        <v/>
      </c>
      <c r="Q546" s="41" t="str">
        <f>IF(G546&lt;&gt;"",R546-O546,"")</f>
        <v/>
      </c>
      <c r="R546" s="41" t="str">
        <f>IF(G546&lt;&gt;"",R545+N546+P546,"")</f>
        <v/>
      </c>
      <c r="T546" s="40" t="e">
        <f t="shared" si="80"/>
        <v>#N/A</v>
      </c>
      <c r="U546" s="53" t="str">
        <f>J546</f>
        <v/>
      </c>
      <c r="V546" s="53" t="e">
        <f>M546</f>
        <v>#N/A</v>
      </c>
      <c r="W546" s="53" t="str">
        <f>O546</f>
        <v/>
      </c>
      <c r="X546" s="53" t="str">
        <f>R546</f>
        <v/>
      </c>
    </row>
    <row r="547" spans="1:24" x14ac:dyDescent="0.35">
      <c r="A547" s="37" t="str">
        <f t="shared" si="73"/>
        <v/>
      </c>
      <c r="B547" s="37" t="e">
        <f>IF(F547&lt;=$G$10,VLOOKUP('[1]KALKULATOR 2023 PPK'!A562,[1]Robocze!$B$23:$C$102,2),"")</f>
        <v>#N/A</v>
      </c>
      <c r="C547" s="37" t="e">
        <f t="shared" si="74"/>
        <v>#N/A</v>
      </c>
      <c r="D547" s="38" t="e">
        <f t="shared" si="75"/>
        <v>#N/A</v>
      </c>
      <c r="E547" s="39" t="e">
        <f t="shared" si="81"/>
        <v>#N/A</v>
      </c>
      <c r="F547" s="43" t="e">
        <f t="shared" si="76"/>
        <v>#N/A</v>
      </c>
      <c r="G547" s="40" t="str">
        <f t="shared" si="77"/>
        <v/>
      </c>
      <c r="H547" s="42" t="e">
        <f>IF(F547&lt;=$G$10,$G$3,"")</f>
        <v>#N/A</v>
      </c>
      <c r="I547" s="41" t="e">
        <f>IF(B547&lt;&gt;"",$G$4,"")</f>
        <v>#N/A</v>
      </c>
      <c r="J547" s="41" t="str">
        <f t="shared" si="78"/>
        <v/>
      </c>
      <c r="K547" s="41" t="e">
        <f>IF(B547&lt;&gt;"",J547*H547/12,"")</f>
        <v>#N/A</v>
      </c>
      <c r="L547" s="41" t="e">
        <f>IF(B547&lt;&gt;"",M547-J547,"")</f>
        <v>#N/A</v>
      </c>
      <c r="M547" s="41" t="e">
        <f>IF(B547&lt;&gt;"",M546+I547+K547,"")</f>
        <v>#N/A</v>
      </c>
      <c r="N547" s="41" t="str">
        <f>IF(G547&lt;&gt;"",IF(E547&gt;=$G$7,$G$5,0),"")</f>
        <v/>
      </c>
      <c r="O547" s="41" t="str">
        <f t="shared" si="79"/>
        <v/>
      </c>
      <c r="P547" s="41" t="str">
        <f>IF(G547&lt;&gt;"",R546*H547/12,"")</f>
        <v/>
      </c>
      <c r="Q547" s="41" t="str">
        <f>IF(G547&lt;&gt;"",R547-O547,"")</f>
        <v/>
      </c>
      <c r="R547" s="41" t="str">
        <f>IF(G547&lt;&gt;"",R546+N547+P547,"")</f>
        <v/>
      </c>
      <c r="T547" s="40" t="e">
        <f t="shared" si="80"/>
        <v>#N/A</v>
      </c>
      <c r="U547" s="53" t="str">
        <f>J547</f>
        <v/>
      </c>
      <c r="V547" s="53" t="e">
        <f>M547</f>
        <v>#N/A</v>
      </c>
      <c r="W547" s="53" t="str">
        <f>O547</f>
        <v/>
      </c>
      <c r="X547" s="53" t="str">
        <f>R547</f>
        <v/>
      </c>
    </row>
    <row r="548" spans="1:24" s="56" customFormat="1" x14ac:dyDescent="0.35">
      <c r="A548" s="37" t="str">
        <f t="shared" si="73"/>
        <v/>
      </c>
      <c r="B548" s="37" t="e">
        <f>IF(F548&lt;=$G$10,VLOOKUP('[1]KALKULATOR 2023 PPK'!A563,[1]Robocze!$B$23:$C$102,2),"")</f>
        <v>#N/A</v>
      </c>
      <c r="C548" s="37" t="e">
        <f t="shared" si="74"/>
        <v>#N/A</v>
      </c>
      <c r="D548" s="38" t="e">
        <f t="shared" si="75"/>
        <v>#N/A</v>
      </c>
      <c r="E548" s="39" t="e">
        <f t="shared" si="81"/>
        <v>#N/A</v>
      </c>
      <c r="F548" s="43" t="e">
        <f t="shared" si="76"/>
        <v>#N/A</v>
      </c>
      <c r="G548" s="40" t="str">
        <f t="shared" si="77"/>
        <v/>
      </c>
      <c r="H548" s="42" t="e">
        <f>IF(F548&lt;=$G$10,$G$3,"")</f>
        <v>#N/A</v>
      </c>
      <c r="I548" s="41" t="e">
        <f>IF(B548&lt;&gt;"",$G$4,"")</f>
        <v>#N/A</v>
      </c>
      <c r="J548" s="41" t="str">
        <f t="shared" si="78"/>
        <v/>
      </c>
      <c r="K548" s="41" t="e">
        <f>IF(B548&lt;&gt;"",J548*H548/12,"")</f>
        <v>#N/A</v>
      </c>
      <c r="L548" s="41" t="e">
        <f>IF(B548&lt;&gt;"",M548-J548,"")</f>
        <v>#N/A</v>
      </c>
      <c r="M548" s="41" t="e">
        <f>IF(B548&lt;&gt;"",M547+I548+K548,"")</f>
        <v>#N/A</v>
      </c>
      <c r="N548" s="41" t="str">
        <f>IF(G548&lt;&gt;"",IF(E548&gt;=$G$7,$G$5,0),"")</f>
        <v/>
      </c>
      <c r="O548" s="41" t="str">
        <f t="shared" si="79"/>
        <v/>
      </c>
      <c r="P548" s="41" t="str">
        <f>IF(G548&lt;&gt;"",R547*H548/12,"")</f>
        <v/>
      </c>
      <c r="Q548" s="41" t="str">
        <f>IF(G548&lt;&gt;"",R548-O548,"")</f>
        <v/>
      </c>
      <c r="R548" s="41" t="str">
        <f>IF(G548&lt;&gt;"",R547+N548+P548,"")</f>
        <v/>
      </c>
      <c r="T548" s="40" t="e">
        <f t="shared" si="80"/>
        <v>#N/A</v>
      </c>
      <c r="U548" s="53" t="str">
        <f>J548</f>
        <v/>
      </c>
      <c r="V548" s="53" t="e">
        <f>M548</f>
        <v>#N/A</v>
      </c>
      <c r="W548" s="53" t="str">
        <f>O548</f>
        <v/>
      </c>
      <c r="X548" s="53" t="str">
        <f>R548</f>
        <v/>
      </c>
    </row>
    <row r="549" spans="1:24" x14ac:dyDescent="0.35">
      <c r="A549" s="37" t="str">
        <f t="shared" si="73"/>
        <v/>
      </c>
      <c r="B549" s="37" t="e">
        <f>IF(F549&lt;=$G$10,VLOOKUP('[1]KALKULATOR 2023 PPK'!A564,[1]Robocze!$B$23:$C$102,2),"")</f>
        <v>#N/A</v>
      </c>
      <c r="C549" s="37" t="e">
        <f t="shared" si="74"/>
        <v>#N/A</v>
      </c>
      <c r="D549" s="38" t="e">
        <f t="shared" si="75"/>
        <v>#N/A</v>
      </c>
      <c r="E549" s="39" t="e">
        <f t="shared" si="81"/>
        <v>#N/A</v>
      </c>
      <c r="F549" s="43" t="e">
        <f t="shared" si="76"/>
        <v>#N/A</v>
      </c>
      <c r="G549" s="40" t="str">
        <f t="shared" si="77"/>
        <v/>
      </c>
      <c r="H549" s="42" t="e">
        <f>IF(F549&lt;=$G$10,$G$3,"")</f>
        <v>#N/A</v>
      </c>
      <c r="I549" s="41" t="e">
        <f>IF(B549&lt;&gt;"",$G$4,"")</f>
        <v>#N/A</v>
      </c>
      <c r="J549" s="41" t="str">
        <f t="shared" si="78"/>
        <v/>
      </c>
      <c r="K549" s="41" t="e">
        <f>IF(B549&lt;&gt;"",J549*H549/12,"")</f>
        <v>#N/A</v>
      </c>
      <c r="L549" s="41" t="e">
        <f>IF(B549&lt;&gt;"",M549-J549,"")</f>
        <v>#N/A</v>
      </c>
      <c r="M549" s="41" t="e">
        <f>IF(B549&lt;&gt;"",M548+I549+K549,"")</f>
        <v>#N/A</v>
      </c>
      <c r="N549" s="41" t="str">
        <f>IF(G549&lt;&gt;"",IF(E549&gt;=$G$7,$G$5,0),"")</f>
        <v/>
      </c>
      <c r="O549" s="41" t="str">
        <f t="shared" si="79"/>
        <v/>
      </c>
      <c r="P549" s="41" t="str">
        <f>IF(G549&lt;&gt;"",R548*H549/12,"")</f>
        <v/>
      </c>
      <c r="Q549" s="41" t="str">
        <f>IF(G549&lt;&gt;"",R549-O549,"")</f>
        <v/>
      </c>
      <c r="R549" s="41" t="str">
        <f>IF(G549&lt;&gt;"",R548+N549+P549,"")</f>
        <v/>
      </c>
      <c r="T549" s="40" t="e">
        <f t="shared" si="80"/>
        <v>#N/A</v>
      </c>
      <c r="U549" s="53" t="str">
        <f>J549</f>
        <v/>
      </c>
      <c r="V549" s="53" t="e">
        <f>M549</f>
        <v>#N/A</v>
      </c>
      <c r="W549" s="53" t="str">
        <f>O549</f>
        <v/>
      </c>
      <c r="X549" s="53" t="str">
        <f>R549</f>
        <v/>
      </c>
    </row>
    <row r="550" spans="1:24" x14ac:dyDescent="0.35">
      <c r="A550" s="37" t="str">
        <f t="shared" si="73"/>
        <v/>
      </c>
      <c r="B550" s="37" t="e">
        <f>IF(F550&lt;=$G$10,VLOOKUP('[1]KALKULATOR 2023 PPK'!A565,[1]Robocze!$B$23:$C$102,2),"")</f>
        <v>#N/A</v>
      </c>
      <c r="C550" s="37" t="e">
        <f t="shared" si="74"/>
        <v>#N/A</v>
      </c>
      <c r="D550" s="38" t="e">
        <f t="shared" si="75"/>
        <v>#N/A</v>
      </c>
      <c r="E550" s="39" t="e">
        <f t="shared" si="81"/>
        <v>#N/A</v>
      </c>
      <c r="F550" s="43" t="e">
        <f t="shared" si="76"/>
        <v>#N/A</v>
      </c>
      <c r="G550" s="40" t="str">
        <f t="shared" si="77"/>
        <v/>
      </c>
      <c r="H550" s="42" t="e">
        <f>IF(F550&lt;=$G$10,$G$3,"")</f>
        <v>#N/A</v>
      </c>
      <c r="I550" s="41" t="e">
        <f>IF(B550&lt;&gt;"",$G$4,"")</f>
        <v>#N/A</v>
      </c>
      <c r="J550" s="41" t="str">
        <f t="shared" si="78"/>
        <v/>
      </c>
      <c r="K550" s="41" t="e">
        <f>IF(B550&lt;&gt;"",J550*H550/12,"")</f>
        <v>#N/A</v>
      </c>
      <c r="L550" s="41" t="e">
        <f>IF(B550&lt;&gt;"",M550-J550,"")</f>
        <v>#N/A</v>
      </c>
      <c r="M550" s="41" t="e">
        <f>IF(B550&lt;&gt;"",M549+I550+K550,"")</f>
        <v>#N/A</v>
      </c>
      <c r="N550" s="41" t="str">
        <f>IF(G550&lt;&gt;"",IF(E550&gt;=$G$7,$G$5,0),"")</f>
        <v/>
      </c>
      <c r="O550" s="41" t="str">
        <f t="shared" si="79"/>
        <v/>
      </c>
      <c r="P550" s="41" t="str">
        <f>IF(G550&lt;&gt;"",R549*H550/12,"")</f>
        <v/>
      </c>
      <c r="Q550" s="41" t="str">
        <f>IF(G550&lt;&gt;"",R550-O550,"")</f>
        <v/>
      </c>
      <c r="R550" s="41" t="str">
        <f>IF(G550&lt;&gt;"",R549+N550+P550,"")</f>
        <v/>
      </c>
      <c r="T550" s="40" t="e">
        <f t="shared" si="80"/>
        <v>#N/A</v>
      </c>
      <c r="U550" s="53" t="str">
        <f>J550</f>
        <v/>
      </c>
      <c r="V550" s="53" t="e">
        <f>M550</f>
        <v>#N/A</v>
      </c>
      <c r="W550" s="53" t="str">
        <f>O550</f>
        <v/>
      </c>
      <c r="X550" s="53" t="str">
        <f>R550</f>
        <v/>
      </c>
    </row>
    <row r="551" spans="1:24" x14ac:dyDescent="0.35">
      <c r="A551" s="37" t="str">
        <f t="shared" si="73"/>
        <v/>
      </c>
      <c r="B551" s="37" t="e">
        <f>IF(F551&lt;=$G$10,VLOOKUP('[1]KALKULATOR 2023 PPK'!A566,[1]Robocze!$B$23:$C$102,2),"")</f>
        <v>#N/A</v>
      </c>
      <c r="C551" s="37" t="e">
        <f t="shared" si="74"/>
        <v>#N/A</v>
      </c>
      <c r="D551" s="38" t="e">
        <f t="shared" si="75"/>
        <v>#N/A</v>
      </c>
      <c r="E551" s="39" t="e">
        <f t="shared" si="81"/>
        <v>#N/A</v>
      </c>
      <c r="F551" s="43" t="e">
        <f t="shared" si="76"/>
        <v>#N/A</v>
      </c>
      <c r="G551" s="40" t="str">
        <f t="shared" si="77"/>
        <v/>
      </c>
      <c r="H551" s="42" t="e">
        <f>IF(F551&lt;=$G$10,$G$3,"")</f>
        <v>#N/A</v>
      </c>
      <c r="I551" s="41" t="e">
        <f>IF(B551&lt;&gt;"",$G$4,"")</f>
        <v>#N/A</v>
      </c>
      <c r="J551" s="41" t="str">
        <f t="shared" si="78"/>
        <v/>
      </c>
      <c r="K551" s="41" t="e">
        <f>IF(B551&lt;&gt;"",J551*H551/12,"")</f>
        <v>#N/A</v>
      </c>
      <c r="L551" s="41" t="e">
        <f>IF(B551&lt;&gt;"",M551-J551,"")</f>
        <v>#N/A</v>
      </c>
      <c r="M551" s="41" t="e">
        <f>IF(B551&lt;&gt;"",M550+I551+K551,"")</f>
        <v>#N/A</v>
      </c>
      <c r="N551" s="41" t="str">
        <f>IF(G551&lt;&gt;"",IF(E551&gt;=$G$7,$G$5,0),"")</f>
        <v/>
      </c>
      <c r="O551" s="41" t="str">
        <f t="shared" si="79"/>
        <v/>
      </c>
      <c r="P551" s="41" t="str">
        <f>IF(G551&lt;&gt;"",R550*H551/12,"")</f>
        <v/>
      </c>
      <c r="Q551" s="41" t="str">
        <f>IF(G551&lt;&gt;"",R551-O551,"")</f>
        <v/>
      </c>
      <c r="R551" s="41" t="str">
        <f>IF(G551&lt;&gt;"",R550+N551+P551,"")</f>
        <v/>
      </c>
      <c r="T551" s="40" t="e">
        <f t="shared" si="80"/>
        <v>#N/A</v>
      </c>
      <c r="U551" s="53" t="str">
        <f>J551</f>
        <v/>
      </c>
      <c r="V551" s="53" t="e">
        <f>M551</f>
        <v>#N/A</v>
      </c>
      <c r="W551" s="53" t="str">
        <f>O551</f>
        <v/>
      </c>
      <c r="X551" s="53" t="str">
        <f>R551</f>
        <v/>
      </c>
    </row>
    <row r="552" spans="1:24" x14ac:dyDescent="0.35">
      <c r="A552" s="37" t="str">
        <f t="shared" si="73"/>
        <v/>
      </c>
      <c r="B552" s="37" t="e">
        <f>IF(F552&lt;=$G$10,VLOOKUP('[1]KALKULATOR 2023 PPK'!A567,[1]Robocze!$B$23:$C$102,2),"")</f>
        <v>#N/A</v>
      </c>
      <c r="C552" s="37" t="e">
        <f t="shared" si="74"/>
        <v>#N/A</v>
      </c>
      <c r="D552" s="38" t="e">
        <f t="shared" si="75"/>
        <v>#N/A</v>
      </c>
      <c r="E552" s="39" t="e">
        <f t="shared" si="81"/>
        <v>#N/A</v>
      </c>
      <c r="F552" s="43" t="e">
        <f t="shared" si="76"/>
        <v>#N/A</v>
      </c>
      <c r="G552" s="40" t="str">
        <f t="shared" si="77"/>
        <v/>
      </c>
      <c r="H552" s="42" t="e">
        <f>IF(F552&lt;=$G$10,$G$3,"")</f>
        <v>#N/A</v>
      </c>
      <c r="I552" s="41" t="e">
        <f>IF(B552&lt;&gt;"",$G$4,"")</f>
        <v>#N/A</v>
      </c>
      <c r="J552" s="41" t="str">
        <f t="shared" si="78"/>
        <v/>
      </c>
      <c r="K552" s="41" t="e">
        <f>IF(B552&lt;&gt;"",J552*H552/12,"")</f>
        <v>#N/A</v>
      </c>
      <c r="L552" s="41" t="e">
        <f>IF(B552&lt;&gt;"",M552-J552,"")</f>
        <v>#N/A</v>
      </c>
      <c r="M552" s="41" t="e">
        <f>IF(B552&lt;&gt;"",M551+I552+K552,"")</f>
        <v>#N/A</v>
      </c>
      <c r="N552" s="41" t="str">
        <f>IF(G552&lt;&gt;"",IF(E552&gt;=$G$7,$G$5,0),"")</f>
        <v/>
      </c>
      <c r="O552" s="41" t="str">
        <f t="shared" si="79"/>
        <v/>
      </c>
      <c r="P552" s="41" t="str">
        <f>IF(G552&lt;&gt;"",R551*H552/12,"")</f>
        <v/>
      </c>
      <c r="Q552" s="41" t="str">
        <f>IF(G552&lt;&gt;"",R552-O552,"")</f>
        <v/>
      </c>
      <c r="R552" s="41" t="str">
        <f>IF(G552&lt;&gt;"",R551+N552+P552,"")</f>
        <v/>
      </c>
      <c r="T552" s="40" t="e">
        <f t="shared" si="80"/>
        <v>#N/A</v>
      </c>
      <c r="U552" s="53" t="str">
        <f>J552</f>
        <v/>
      </c>
      <c r="V552" s="53" t="e">
        <f>M552</f>
        <v>#N/A</v>
      </c>
      <c r="W552" s="53" t="str">
        <f>O552</f>
        <v/>
      </c>
      <c r="X552" s="53" t="str">
        <f>R552</f>
        <v/>
      </c>
    </row>
    <row r="553" spans="1:24" x14ac:dyDescent="0.35">
      <c r="A553" s="37" t="str">
        <f t="shared" si="73"/>
        <v/>
      </c>
      <c r="B553" s="37" t="e">
        <f>IF(F553&lt;=$G$10,VLOOKUP('[1]KALKULATOR 2023 PPK'!A568,[1]Robocze!$B$23:$C$102,2),"")</f>
        <v>#N/A</v>
      </c>
      <c r="C553" s="37" t="e">
        <f t="shared" si="74"/>
        <v>#N/A</v>
      </c>
      <c r="D553" s="38" t="e">
        <f t="shared" si="75"/>
        <v>#N/A</v>
      </c>
      <c r="E553" s="39" t="e">
        <f t="shared" si="81"/>
        <v>#N/A</v>
      </c>
      <c r="F553" s="43" t="e">
        <f t="shared" si="76"/>
        <v>#N/A</v>
      </c>
      <c r="G553" s="40" t="str">
        <f t="shared" si="77"/>
        <v/>
      </c>
      <c r="H553" s="42" t="e">
        <f>IF(F553&lt;=$G$10,$G$3,"")</f>
        <v>#N/A</v>
      </c>
      <c r="I553" s="41" t="e">
        <f>IF(B553&lt;&gt;"",$G$4,"")</f>
        <v>#N/A</v>
      </c>
      <c r="J553" s="41" t="str">
        <f t="shared" si="78"/>
        <v/>
      </c>
      <c r="K553" s="41" t="e">
        <f>IF(B553&lt;&gt;"",J553*H553/12,"")</f>
        <v>#N/A</v>
      </c>
      <c r="L553" s="41" t="e">
        <f>IF(B553&lt;&gt;"",M553-J553,"")</f>
        <v>#N/A</v>
      </c>
      <c r="M553" s="41" t="e">
        <f>IF(B553&lt;&gt;"",M552+I553+K553,"")</f>
        <v>#N/A</v>
      </c>
      <c r="N553" s="41" t="str">
        <f>IF(G553&lt;&gt;"",IF(E553&gt;=$G$7,$G$5,0),"")</f>
        <v/>
      </c>
      <c r="O553" s="41" t="str">
        <f t="shared" si="79"/>
        <v/>
      </c>
      <c r="P553" s="41" t="str">
        <f>IF(G553&lt;&gt;"",R552*H553/12,"")</f>
        <v/>
      </c>
      <c r="Q553" s="41" t="str">
        <f>IF(G553&lt;&gt;"",R553-O553,"")</f>
        <v/>
      </c>
      <c r="R553" s="41" t="str">
        <f>IF(G553&lt;&gt;"",R552+N553+P553,"")</f>
        <v/>
      </c>
      <c r="T553" s="40" t="e">
        <f t="shared" si="80"/>
        <v>#N/A</v>
      </c>
      <c r="U553" s="53" t="str">
        <f>J553</f>
        <v/>
      </c>
      <c r="V553" s="53" t="e">
        <f>M553</f>
        <v>#N/A</v>
      </c>
      <c r="W553" s="53" t="str">
        <f>O553</f>
        <v/>
      </c>
      <c r="X553" s="53" t="str">
        <f>R553</f>
        <v/>
      </c>
    </row>
    <row r="554" spans="1:24" x14ac:dyDescent="0.35">
      <c r="A554" s="37" t="str">
        <f t="shared" si="73"/>
        <v/>
      </c>
      <c r="B554" s="37" t="e">
        <f>IF(F554&lt;=$G$10,VLOOKUP('[1]KALKULATOR 2023 PPK'!A569,[1]Robocze!$B$23:$C$102,2),"")</f>
        <v>#N/A</v>
      </c>
      <c r="C554" s="37" t="e">
        <f t="shared" si="74"/>
        <v>#N/A</v>
      </c>
      <c r="D554" s="38" t="e">
        <f t="shared" si="75"/>
        <v>#N/A</v>
      </c>
      <c r="E554" s="39" t="e">
        <f t="shared" si="81"/>
        <v>#N/A</v>
      </c>
      <c r="F554" s="43" t="e">
        <f t="shared" si="76"/>
        <v>#N/A</v>
      </c>
      <c r="G554" s="40" t="str">
        <f t="shared" si="77"/>
        <v/>
      </c>
      <c r="H554" s="42" t="e">
        <f>IF(F554&lt;=$G$10,$G$3,"")</f>
        <v>#N/A</v>
      </c>
      <c r="I554" s="41" t="e">
        <f>IF(B554&lt;&gt;"",$G$4,"")</f>
        <v>#N/A</v>
      </c>
      <c r="J554" s="41" t="str">
        <f t="shared" si="78"/>
        <v/>
      </c>
      <c r="K554" s="41" t="e">
        <f>IF(B554&lt;&gt;"",J554*H554/12,"")</f>
        <v>#N/A</v>
      </c>
      <c r="L554" s="41" t="e">
        <f>IF(B554&lt;&gt;"",M554-J554,"")</f>
        <v>#N/A</v>
      </c>
      <c r="M554" s="41" t="e">
        <f>IF(B554&lt;&gt;"",M553+I554+K554,"")</f>
        <v>#N/A</v>
      </c>
      <c r="N554" s="41" t="str">
        <f>IF(G554&lt;&gt;"",IF(E554&gt;=$G$7,$G$5,0),"")</f>
        <v/>
      </c>
      <c r="O554" s="41" t="str">
        <f t="shared" si="79"/>
        <v/>
      </c>
      <c r="P554" s="41" t="str">
        <f>IF(G554&lt;&gt;"",R553*H554/12,"")</f>
        <v/>
      </c>
      <c r="Q554" s="41" t="str">
        <f>IF(G554&lt;&gt;"",R554-O554,"")</f>
        <v/>
      </c>
      <c r="R554" s="41" t="str">
        <f>IF(G554&lt;&gt;"",R553+N554+P554,"")</f>
        <v/>
      </c>
      <c r="T554" s="40" t="e">
        <f t="shared" si="80"/>
        <v>#N/A</v>
      </c>
      <c r="U554" s="53" t="str">
        <f>J554</f>
        <v/>
      </c>
      <c r="V554" s="53" t="e">
        <f>M554</f>
        <v>#N/A</v>
      </c>
      <c r="W554" s="53" t="str">
        <f>O554</f>
        <v/>
      </c>
      <c r="X554" s="53" t="str">
        <f>R554</f>
        <v/>
      </c>
    </row>
    <row r="555" spans="1:24" x14ac:dyDescent="0.35">
      <c r="A555" s="37" t="str">
        <f t="shared" si="73"/>
        <v/>
      </c>
      <c r="B555" s="37" t="e">
        <f>IF(F555&lt;=$G$10,VLOOKUP('[1]KALKULATOR 2023 PPK'!A570,[1]Robocze!$B$23:$C$102,2),"")</f>
        <v>#N/A</v>
      </c>
      <c r="C555" s="37" t="e">
        <f t="shared" si="74"/>
        <v>#N/A</v>
      </c>
      <c r="D555" s="38" t="e">
        <f t="shared" si="75"/>
        <v>#N/A</v>
      </c>
      <c r="E555" s="39" t="e">
        <f t="shared" si="81"/>
        <v>#N/A</v>
      </c>
      <c r="F555" s="43" t="e">
        <f t="shared" si="76"/>
        <v>#N/A</v>
      </c>
      <c r="G555" s="40" t="str">
        <f t="shared" si="77"/>
        <v/>
      </c>
      <c r="H555" s="42" t="e">
        <f>IF(F555&lt;=$G$10,$G$3,"")</f>
        <v>#N/A</v>
      </c>
      <c r="I555" s="41" t="e">
        <f>IF(B555&lt;&gt;"",$G$4,"")</f>
        <v>#N/A</v>
      </c>
      <c r="J555" s="41" t="str">
        <f t="shared" si="78"/>
        <v/>
      </c>
      <c r="K555" s="41" t="e">
        <f>IF(B555&lt;&gt;"",J555*H555/12,"")</f>
        <v>#N/A</v>
      </c>
      <c r="L555" s="41" t="e">
        <f>IF(B555&lt;&gt;"",M555-J555,"")</f>
        <v>#N/A</v>
      </c>
      <c r="M555" s="41" t="e">
        <f>IF(B555&lt;&gt;"",M554+I555+K555,"")</f>
        <v>#N/A</v>
      </c>
      <c r="N555" s="41" t="str">
        <f>IF(G555&lt;&gt;"",IF(E555&gt;=$G$7,$G$5,0),"")</f>
        <v/>
      </c>
      <c r="O555" s="41" t="str">
        <f t="shared" si="79"/>
        <v/>
      </c>
      <c r="P555" s="41" t="str">
        <f>IF(G555&lt;&gt;"",R554*H555/12,"")</f>
        <v/>
      </c>
      <c r="Q555" s="41" t="str">
        <f>IF(G555&lt;&gt;"",R555-O555,"")</f>
        <v/>
      </c>
      <c r="R555" s="41" t="str">
        <f>IF(G555&lt;&gt;"",R554+N555+P555,"")</f>
        <v/>
      </c>
      <c r="T555" s="40" t="e">
        <f t="shared" si="80"/>
        <v>#N/A</v>
      </c>
      <c r="U555" s="53" t="str">
        <f>J555</f>
        <v/>
      </c>
      <c r="V555" s="53" t="e">
        <f>M555</f>
        <v>#N/A</v>
      </c>
      <c r="W555" s="53" t="str">
        <f>O555</f>
        <v/>
      </c>
      <c r="X555" s="53" t="str">
        <f>R555</f>
        <v/>
      </c>
    </row>
    <row r="556" spans="1:24" x14ac:dyDescent="0.35">
      <c r="A556" s="37" t="str">
        <f t="shared" si="73"/>
        <v/>
      </c>
      <c r="B556" s="44" t="e">
        <f>IF(F556&lt;=$G$10,VLOOKUP('[1]KALKULATOR 2023 PPK'!A571,[1]Robocze!$B$23:$C$102,2),"")</f>
        <v>#N/A</v>
      </c>
      <c r="C556" s="44" t="e">
        <f t="shared" si="74"/>
        <v>#N/A</v>
      </c>
      <c r="D556" s="38" t="e">
        <f t="shared" si="75"/>
        <v>#N/A</v>
      </c>
      <c r="E556" s="45" t="e">
        <f t="shared" si="81"/>
        <v>#N/A</v>
      </c>
      <c r="F556" s="46" t="e">
        <f t="shared" si="76"/>
        <v>#N/A</v>
      </c>
      <c r="G556" s="47" t="str">
        <f t="shared" si="77"/>
        <v/>
      </c>
      <c r="H556" s="42" t="e">
        <f>IF(F556&lt;=$G$10,$G$3,"")</f>
        <v>#N/A</v>
      </c>
      <c r="I556" s="41" t="e">
        <f>IF(B556&lt;&gt;"",$G$4,"")</f>
        <v>#N/A</v>
      </c>
      <c r="J556" s="48" t="str">
        <f t="shared" si="78"/>
        <v/>
      </c>
      <c r="K556" s="41" t="e">
        <f>IF(B556&lt;&gt;"",J556*H556/12,"")</f>
        <v>#N/A</v>
      </c>
      <c r="L556" s="48" t="e">
        <f>IF(B556&lt;&gt;"",M556-J556,"")</f>
        <v>#N/A</v>
      </c>
      <c r="M556" s="41" t="e">
        <f>IF(B556&lt;&gt;"",M555+I556+K556,"")</f>
        <v>#N/A</v>
      </c>
      <c r="N556" s="41" t="str">
        <f>IF(G556&lt;&gt;"",IF(E556&gt;=$G$7,$G$5,0),"")</f>
        <v/>
      </c>
      <c r="O556" s="48" t="str">
        <f t="shared" si="79"/>
        <v/>
      </c>
      <c r="P556" s="41" t="str">
        <f>IF(G556&lt;&gt;"",R555*H556/12,"")</f>
        <v/>
      </c>
      <c r="Q556" s="48" t="str">
        <f>IF(G556&lt;&gt;"",R556-O556,"")</f>
        <v/>
      </c>
      <c r="R556" s="41" t="str">
        <f>IF(G556&lt;&gt;"",R555+N556+P556,"")</f>
        <v/>
      </c>
      <c r="T556" s="40" t="e">
        <f t="shared" si="80"/>
        <v>#N/A</v>
      </c>
      <c r="U556" s="53" t="str">
        <f>J556</f>
        <v/>
      </c>
      <c r="V556" s="53" t="e">
        <f>M556</f>
        <v>#N/A</v>
      </c>
      <c r="W556" s="53" t="str">
        <f>O556</f>
        <v/>
      </c>
      <c r="X556" s="53" t="str">
        <f>R556</f>
        <v/>
      </c>
    </row>
    <row r="557" spans="1:24" x14ac:dyDescent="0.35">
      <c r="A557" s="37" t="str">
        <f t="shared" si="73"/>
        <v/>
      </c>
      <c r="B557" s="37" t="e">
        <f>IF(F557&lt;=$G$10,VLOOKUP('[1]KALKULATOR 2023 PPK'!A572,[1]Robocze!$B$23:$C$102,2),"")</f>
        <v>#N/A</v>
      </c>
      <c r="C557" s="37" t="e">
        <f t="shared" si="74"/>
        <v>#N/A</v>
      </c>
      <c r="D557" s="38" t="e">
        <f t="shared" si="75"/>
        <v>#N/A</v>
      </c>
      <c r="E557" s="39" t="e">
        <f t="shared" si="81"/>
        <v>#N/A</v>
      </c>
      <c r="F557" s="40" t="e">
        <f t="shared" si="76"/>
        <v>#N/A</v>
      </c>
      <c r="G557" s="40" t="str">
        <f t="shared" si="77"/>
        <v/>
      </c>
      <c r="H557" s="42" t="e">
        <f>IF(F557&lt;=$G$10,$G$3,"")</f>
        <v>#N/A</v>
      </c>
      <c r="I557" s="41" t="e">
        <f>IF(B557&lt;&gt;"",$G$4,"")</f>
        <v>#N/A</v>
      </c>
      <c r="J557" s="41" t="str">
        <f t="shared" si="78"/>
        <v/>
      </c>
      <c r="K557" s="41" t="e">
        <f>IF(B557&lt;&gt;"",J557*H557/12,"")</f>
        <v>#N/A</v>
      </c>
      <c r="L557" s="41" t="e">
        <f>IF(B557&lt;&gt;"",M557-J557,"")</f>
        <v>#N/A</v>
      </c>
      <c r="M557" s="41" t="e">
        <f>IF(B557&lt;&gt;"",M556+I557+K557,"")</f>
        <v>#N/A</v>
      </c>
      <c r="N557" s="41" t="str">
        <f>IF(G557&lt;&gt;"",IF(E557&gt;=$G$7,$G$5,0),"")</f>
        <v/>
      </c>
      <c r="O557" s="41" t="str">
        <f t="shared" si="79"/>
        <v/>
      </c>
      <c r="P557" s="41" t="str">
        <f>IF(G557&lt;&gt;"",R556*H557/12,"")</f>
        <v/>
      </c>
      <c r="Q557" s="41" t="str">
        <f>IF(G557&lt;&gt;"",R557-O557,"")</f>
        <v/>
      </c>
      <c r="R557" s="41" t="str">
        <f>IF(G557&lt;&gt;"",R556+N557+P557,"")</f>
        <v/>
      </c>
      <c r="T557" s="40" t="e">
        <f t="shared" si="80"/>
        <v>#N/A</v>
      </c>
      <c r="U557" s="53" t="str">
        <f>J557</f>
        <v/>
      </c>
      <c r="V557" s="53" t="e">
        <f>M557</f>
        <v>#N/A</v>
      </c>
      <c r="W557" s="53" t="str">
        <f>O557</f>
        <v/>
      </c>
      <c r="X557" s="53" t="str">
        <f>R557</f>
        <v/>
      </c>
    </row>
    <row r="558" spans="1:24" x14ac:dyDescent="0.35">
      <c r="A558" s="37" t="str">
        <f t="shared" si="73"/>
        <v/>
      </c>
      <c r="B558" s="37" t="e">
        <f>IF(F558&lt;=$G$10,VLOOKUP('[1]KALKULATOR 2023 PPK'!A573,[1]Robocze!$B$23:$C$102,2),"")</f>
        <v>#N/A</v>
      </c>
      <c r="C558" s="37" t="e">
        <f t="shared" si="74"/>
        <v>#N/A</v>
      </c>
      <c r="D558" s="38" t="e">
        <f t="shared" si="75"/>
        <v>#N/A</v>
      </c>
      <c r="E558" s="39" t="e">
        <f t="shared" si="81"/>
        <v>#N/A</v>
      </c>
      <c r="F558" s="43" t="e">
        <f t="shared" si="76"/>
        <v>#N/A</v>
      </c>
      <c r="G558" s="40" t="str">
        <f t="shared" si="77"/>
        <v/>
      </c>
      <c r="H558" s="42" t="e">
        <f>IF(F558&lt;=$G$10,$G$3,"")</f>
        <v>#N/A</v>
      </c>
      <c r="I558" s="41" t="e">
        <f>IF(B558&lt;&gt;"",$G$4,"")</f>
        <v>#N/A</v>
      </c>
      <c r="J558" s="41" t="str">
        <f t="shared" si="78"/>
        <v/>
      </c>
      <c r="K558" s="41" t="e">
        <f>IF(B558&lt;&gt;"",J558*H558/12,"")</f>
        <v>#N/A</v>
      </c>
      <c r="L558" s="41" t="e">
        <f>IF(B558&lt;&gt;"",M558-J558,"")</f>
        <v>#N/A</v>
      </c>
      <c r="M558" s="41" t="e">
        <f>IF(B558&lt;&gt;"",M557+I558+K558,"")</f>
        <v>#N/A</v>
      </c>
      <c r="N558" s="41" t="str">
        <f>IF(G558&lt;&gt;"",IF(E558&gt;=$G$7,$G$5,0),"")</f>
        <v/>
      </c>
      <c r="O558" s="41" t="str">
        <f t="shared" si="79"/>
        <v/>
      </c>
      <c r="P558" s="41" t="str">
        <f>IF(G558&lt;&gt;"",R557*H558/12,"")</f>
        <v/>
      </c>
      <c r="Q558" s="41" t="str">
        <f>IF(G558&lt;&gt;"",R558-O558,"")</f>
        <v/>
      </c>
      <c r="R558" s="41" t="str">
        <f>IF(G558&lt;&gt;"",R557+N558+P558,"")</f>
        <v/>
      </c>
      <c r="T558" s="40" t="e">
        <f t="shared" si="80"/>
        <v>#N/A</v>
      </c>
      <c r="U558" s="53" t="str">
        <f>J558</f>
        <v/>
      </c>
      <c r="V558" s="53" t="e">
        <f>M558</f>
        <v>#N/A</v>
      </c>
      <c r="W558" s="53" t="str">
        <f>O558</f>
        <v/>
      </c>
      <c r="X558" s="53" t="str">
        <f>R558</f>
        <v/>
      </c>
    </row>
    <row r="559" spans="1:24" x14ac:dyDescent="0.35">
      <c r="A559" s="37" t="str">
        <f t="shared" si="73"/>
        <v/>
      </c>
      <c r="B559" s="37" t="e">
        <f>IF(F559&lt;=$G$10,VLOOKUP('[1]KALKULATOR 2023 PPK'!A574,[1]Robocze!$B$23:$C$102,2),"")</f>
        <v>#N/A</v>
      </c>
      <c r="C559" s="37" t="e">
        <f t="shared" si="74"/>
        <v>#N/A</v>
      </c>
      <c r="D559" s="38" t="e">
        <f t="shared" si="75"/>
        <v>#N/A</v>
      </c>
      <c r="E559" s="39" t="e">
        <f t="shared" si="81"/>
        <v>#N/A</v>
      </c>
      <c r="F559" s="43" t="e">
        <f t="shared" si="76"/>
        <v>#N/A</v>
      </c>
      <c r="G559" s="40" t="str">
        <f t="shared" si="77"/>
        <v/>
      </c>
      <c r="H559" s="42" t="e">
        <f>IF(F559&lt;=$G$10,$G$3,"")</f>
        <v>#N/A</v>
      </c>
      <c r="I559" s="41" t="e">
        <f>IF(B559&lt;&gt;"",$G$4,"")</f>
        <v>#N/A</v>
      </c>
      <c r="J559" s="41" t="str">
        <f t="shared" si="78"/>
        <v/>
      </c>
      <c r="K559" s="41" t="e">
        <f>IF(B559&lt;&gt;"",J559*H559/12,"")</f>
        <v>#N/A</v>
      </c>
      <c r="L559" s="41" t="e">
        <f>IF(B559&lt;&gt;"",M559-J559,"")</f>
        <v>#N/A</v>
      </c>
      <c r="M559" s="41" t="e">
        <f>IF(B559&lt;&gt;"",M558+I559+K559,"")</f>
        <v>#N/A</v>
      </c>
      <c r="N559" s="41" t="str">
        <f>IF(G559&lt;&gt;"",IF(E559&gt;=$G$7,$G$5,0),"")</f>
        <v/>
      </c>
      <c r="O559" s="41" t="str">
        <f t="shared" si="79"/>
        <v/>
      </c>
      <c r="P559" s="41" t="str">
        <f>IF(G559&lt;&gt;"",R558*H559/12,"")</f>
        <v/>
      </c>
      <c r="Q559" s="41" t="str">
        <f>IF(G559&lt;&gt;"",R559-O559,"")</f>
        <v/>
      </c>
      <c r="R559" s="41" t="str">
        <f>IF(G559&lt;&gt;"",R558+N559+P559,"")</f>
        <v/>
      </c>
      <c r="T559" s="40" t="e">
        <f t="shared" si="80"/>
        <v>#N/A</v>
      </c>
      <c r="U559" s="53" t="str">
        <f>J559</f>
        <v/>
      </c>
      <c r="V559" s="53" t="e">
        <f>M559</f>
        <v>#N/A</v>
      </c>
      <c r="W559" s="53" t="str">
        <f>O559</f>
        <v/>
      </c>
      <c r="X559" s="53" t="str">
        <f>R559</f>
        <v/>
      </c>
    </row>
    <row r="560" spans="1:24" s="56" customFormat="1" x14ac:dyDescent="0.35">
      <c r="A560" s="37" t="str">
        <f t="shared" si="73"/>
        <v/>
      </c>
      <c r="B560" s="37" t="e">
        <f>IF(F560&lt;=$G$10,VLOOKUP('[1]KALKULATOR 2023 PPK'!A575,[1]Robocze!$B$23:$C$102,2),"")</f>
        <v>#N/A</v>
      </c>
      <c r="C560" s="37" t="e">
        <f t="shared" si="74"/>
        <v>#N/A</v>
      </c>
      <c r="D560" s="38" t="e">
        <f t="shared" si="75"/>
        <v>#N/A</v>
      </c>
      <c r="E560" s="39" t="e">
        <f t="shared" si="81"/>
        <v>#N/A</v>
      </c>
      <c r="F560" s="43" t="e">
        <f t="shared" si="76"/>
        <v>#N/A</v>
      </c>
      <c r="G560" s="40" t="str">
        <f t="shared" si="77"/>
        <v/>
      </c>
      <c r="H560" s="42" t="e">
        <f>IF(F560&lt;=$G$10,$G$3,"")</f>
        <v>#N/A</v>
      </c>
      <c r="I560" s="41" t="e">
        <f>IF(B560&lt;&gt;"",$G$4,"")</f>
        <v>#N/A</v>
      </c>
      <c r="J560" s="41" t="str">
        <f t="shared" si="78"/>
        <v/>
      </c>
      <c r="K560" s="41" t="e">
        <f>IF(B560&lt;&gt;"",J560*H560/12,"")</f>
        <v>#N/A</v>
      </c>
      <c r="L560" s="41" t="e">
        <f>IF(B560&lt;&gt;"",M560-J560,"")</f>
        <v>#N/A</v>
      </c>
      <c r="M560" s="41" t="e">
        <f>IF(B560&lt;&gt;"",M559+I560+K560,"")</f>
        <v>#N/A</v>
      </c>
      <c r="N560" s="41" t="str">
        <f>IF(G560&lt;&gt;"",IF(E560&gt;=$G$7,$G$5,0),"")</f>
        <v/>
      </c>
      <c r="O560" s="41" t="str">
        <f t="shared" si="79"/>
        <v/>
      </c>
      <c r="P560" s="41" t="str">
        <f>IF(G560&lt;&gt;"",R559*H560/12,"")</f>
        <v/>
      </c>
      <c r="Q560" s="41" t="str">
        <f>IF(G560&lt;&gt;"",R560-O560,"")</f>
        <v/>
      </c>
      <c r="R560" s="41" t="str">
        <f>IF(G560&lt;&gt;"",R559+N560+P560,"")</f>
        <v/>
      </c>
      <c r="T560" s="40" t="e">
        <f t="shared" si="80"/>
        <v>#N/A</v>
      </c>
      <c r="U560" s="53" t="str">
        <f>J560</f>
        <v/>
      </c>
      <c r="V560" s="53" t="e">
        <f>M560</f>
        <v>#N/A</v>
      </c>
      <c r="W560" s="53" t="str">
        <f>O560</f>
        <v/>
      </c>
      <c r="X560" s="53" t="str">
        <f>R560</f>
        <v/>
      </c>
    </row>
    <row r="561" spans="1:24" s="56" customFormat="1" x14ac:dyDescent="0.35">
      <c r="A561" s="37" t="str">
        <f t="shared" si="73"/>
        <v/>
      </c>
      <c r="B561" s="37" t="e">
        <f>IF(F561&lt;=$G$10,VLOOKUP('[1]KALKULATOR 2023 PPK'!A576,[1]Robocze!$B$23:$C$102,2),"")</f>
        <v>#N/A</v>
      </c>
      <c r="C561" s="37" t="e">
        <f t="shared" si="74"/>
        <v>#N/A</v>
      </c>
      <c r="D561" s="38" t="e">
        <f t="shared" si="75"/>
        <v>#N/A</v>
      </c>
      <c r="E561" s="39" t="e">
        <f t="shared" si="81"/>
        <v>#N/A</v>
      </c>
      <c r="F561" s="43" t="e">
        <f t="shared" si="76"/>
        <v>#N/A</v>
      </c>
      <c r="G561" s="40" t="str">
        <f t="shared" si="77"/>
        <v/>
      </c>
      <c r="H561" s="42" t="e">
        <f>IF(F561&lt;=$G$10,$G$3,"")</f>
        <v>#N/A</v>
      </c>
      <c r="I561" s="41" t="e">
        <f>IF(B561&lt;&gt;"",$G$4,"")</f>
        <v>#N/A</v>
      </c>
      <c r="J561" s="41" t="str">
        <f t="shared" si="78"/>
        <v/>
      </c>
      <c r="K561" s="41" t="e">
        <f>IF(B561&lt;&gt;"",J561*H561/12,"")</f>
        <v>#N/A</v>
      </c>
      <c r="L561" s="41" t="e">
        <f>IF(B561&lt;&gt;"",M561-J561,"")</f>
        <v>#N/A</v>
      </c>
      <c r="M561" s="41" t="e">
        <f>IF(B561&lt;&gt;"",M560+I561+K561,"")</f>
        <v>#N/A</v>
      </c>
      <c r="N561" s="41" t="str">
        <f>IF(G561&lt;&gt;"",IF(E561&gt;=$G$7,$G$5,0),"")</f>
        <v/>
      </c>
      <c r="O561" s="41" t="str">
        <f t="shared" si="79"/>
        <v/>
      </c>
      <c r="P561" s="41" t="str">
        <f>IF(G561&lt;&gt;"",R560*H561/12,"")</f>
        <v/>
      </c>
      <c r="Q561" s="41" t="str">
        <f>IF(G561&lt;&gt;"",R561-O561,"")</f>
        <v/>
      </c>
      <c r="R561" s="41" t="str">
        <f>IF(G561&lt;&gt;"",R560+N561+P561,"")</f>
        <v/>
      </c>
      <c r="T561" s="40" t="e">
        <f t="shared" si="80"/>
        <v>#N/A</v>
      </c>
      <c r="U561" s="53" t="str">
        <f>J561</f>
        <v/>
      </c>
      <c r="V561" s="53" t="e">
        <f>M561</f>
        <v>#N/A</v>
      </c>
      <c r="W561" s="53" t="str">
        <f>O561</f>
        <v/>
      </c>
      <c r="X561" s="53" t="str">
        <f>R561</f>
        <v/>
      </c>
    </row>
    <row r="562" spans="1:24" x14ac:dyDescent="0.35">
      <c r="A562" s="37" t="str">
        <f t="shared" si="73"/>
        <v/>
      </c>
      <c r="B562" s="37" t="e">
        <f>IF(F562&lt;=$G$10,VLOOKUP('[1]KALKULATOR 2023 PPK'!A577,[1]Robocze!$B$23:$C$102,2),"")</f>
        <v>#N/A</v>
      </c>
      <c r="C562" s="37" t="e">
        <f t="shared" si="74"/>
        <v>#N/A</v>
      </c>
      <c r="D562" s="38" t="e">
        <f t="shared" si="75"/>
        <v>#N/A</v>
      </c>
      <c r="E562" s="39" t="e">
        <f t="shared" si="81"/>
        <v>#N/A</v>
      </c>
      <c r="F562" s="43" t="e">
        <f t="shared" si="76"/>
        <v>#N/A</v>
      </c>
      <c r="G562" s="40" t="str">
        <f t="shared" si="77"/>
        <v/>
      </c>
      <c r="H562" s="42" t="e">
        <f>IF(F562&lt;=$G$10,$G$3,"")</f>
        <v>#N/A</v>
      </c>
      <c r="I562" s="41" t="e">
        <f>IF(B562&lt;&gt;"",$G$4,"")</f>
        <v>#N/A</v>
      </c>
      <c r="J562" s="41" t="str">
        <f t="shared" si="78"/>
        <v/>
      </c>
      <c r="K562" s="41" t="e">
        <f>IF(B562&lt;&gt;"",J562*H562/12,"")</f>
        <v>#N/A</v>
      </c>
      <c r="L562" s="41" t="e">
        <f>IF(B562&lt;&gt;"",M562-J562,"")</f>
        <v>#N/A</v>
      </c>
      <c r="M562" s="41" t="e">
        <f>IF(B562&lt;&gt;"",M561+I562+K562,"")</f>
        <v>#N/A</v>
      </c>
      <c r="N562" s="41" t="str">
        <f>IF(G562&lt;&gt;"",IF(E562&gt;=$G$7,$G$5,0),"")</f>
        <v/>
      </c>
      <c r="O562" s="41" t="str">
        <f t="shared" si="79"/>
        <v/>
      </c>
      <c r="P562" s="41" t="str">
        <f>IF(G562&lt;&gt;"",R561*H562/12,"")</f>
        <v/>
      </c>
      <c r="Q562" s="41" t="str">
        <f>IF(G562&lt;&gt;"",R562-O562,"")</f>
        <v/>
      </c>
      <c r="R562" s="41" t="str">
        <f>IF(G562&lt;&gt;"",R561+N562+P562,"")</f>
        <v/>
      </c>
      <c r="T562" s="40" t="e">
        <f t="shared" si="80"/>
        <v>#N/A</v>
      </c>
      <c r="U562" s="53" t="str">
        <f>J562</f>
        <v/>
      </c>
      <c r="V562" s="53" t="e">
        <f>M562</f>
        <v>#N/A</v>
      </c>
      <c r="W562" s="53" t="str">
        <f>O562</f>
        <v/>
      </c>
      <c r="X562" s="53" t="str">
        <f>R562</f>
        <v/>
      </c>
    </row>
    <row r="563" spans="1:24" x14ac:dyDescent="0.35">
      <c r="A563" s="37" t="str">
        <f t="shared" si="73"/>
        <v/>
      </c>
      <c r="B563" s="37" t="e">
        <f>IF(F563&lt;=$G$10,VLOOKUP('[1]KALKULATOR 2023 PPK'!A578,[1]Robocze!$B$23:$C$102,2),"")</f>
        <v>#N/A</v>
      </c>
      <c r="C563" s="37" t="e">
        <f t="shared" si="74"/>
        <v>#N/A</v>
      </c>
      <c r="D563" s="38" t="e">
        <f t="shared" si="75"/>
        <v>#N/A</v>
      </c>
      <c r="E563" s="39" t="e">
        <f t="shared" si="81"/>
        <v>#N/A</v>
      </c>
      <c r="F563" s="43" t="e">
        <f t="shared" si="76"/>
        <v>#N/A</v>
      </c>
      <c r="G563" s="40" t="str">
        <f t="shared" si="77"/>
        <v/>
      </c>
      <c r="H563" s="42" t="e">
        <f>IF(F563&lt;=$G$10,$G$3,"")</f>
        <v>#N/A</v>
      </c>
      <c r="I563" s="41" t="e">
        <f>IF(B563&lt;&gt;"",$G$4,"")</f>
        <v>#N/A</v>
      </c>
      <c r="J563" s="41" t="str">
        <f t="shared" si="78"/>
        <v/>
      </c>
      <c r="K563" s="41" t="e">
        <f>IF(B563&lt;&gt;"",J563*H563/12,"")</f>
        <v>#N/A</v>
      </c>
      <c r="L563" s="41" t="e">
        <f>IF(B563&lt;&gt;"",M563-J563,"")</f>
        <v>#N/A</v>
      </c>
      <c r="M563" s="41" t="e">
        <f>IF(B563&lt;&gt;"",M562+I563+K563,"")</f>
        <v>#N/A</v>
      </c>
      <c r="N563" s="41" t="str">
        <f>IF(G563&lt;&gt;"",IF(E563&gt;=$G$7,$G$5,0),"")</f>
        <v/>
      </c>
      <c r="O563" s="41" t="str">
        <f t="shared" si="79"/>
        <v/>
      </c>
      <c r="P563" s="41" t="str">
        <f>IF(G563&lt;&gt;"",R562*H563/12,"")</f>
        <v/>
      </c>
      <c r="Q563" s="41" t="str">
        <f>IF(G563&lt;&gt;"",R563-O563,"")</f>
        <v/>
      </c>
      <c r="R563" s="41" t="str">
        <f>IF(G563&lt;&gt;"",R562+N563+P563,"")</f>
        <v/>
      </c>
      <c r="T563" s="40" t="e">
        <f t="shared" si="80"/>
        <v>#N/A</v>
      </c>
      <c r="U563" s="53" t="str">
        <f>J563</f>
        <v/>
      </c>
      <c r="V563" s="53" t="e">
        <f>M563</f>
        <v>#N/A</v>
      </c>
      <c r="W563" s="53" t="str">
        <f>O563</f>
        <v/>
      </c>
      <c r="X563" s="53" t="str">
        <f>R563</f>
        <v/>
      </c>
    </row>
    <row r="564" spans="1:24" x14ac:dyDescent="0.35">
      <c r="A564" s="37" t="str">
        <f t="shared" si="73"/>
        <v/>
      </c>
      <c r="B564" s="37" t="e">
        <f>IF(F564&lt;=$G$10,VLOOKUP('[1]KALKULATOR 2023 PPK'!A579,[1]Robocze!$B$23:$C$102,2),"")</f>
        <v>#N/A</v>
      </c>
      <c r="C564" s="37" t="e">
        <f t="shared" si="74"/>
        <v>#N/A</v>
      </c>
      <c r="D564" s="38" t="e">
        <f t="shared" si="75"/>
        <v>#N/A</v>
      </c>
      <c r="E564" s="39" t="e">
        <f t="shared" si="81"/>
        <v>#N/A</v>
      </c>
      <c r="F564" s="43" t="e">
        <f t="shared" si="76"/>
        <v>#N/A</v>
      </c>
      <c r="G564" s="40" t="str">
        <f t="shared" si="77"/>
        <v/>
      </c>
      <c r="H564" s="42" t="e">
        <f>IF(F564&lt;=$G$10,$G$3,"")</f>
        <v>#N/A</v>
      </c>
      <c r="I564" s="41" t="e">
        <f>IF(B564&lt;&gt;"",$G$4,"")</f>
        <v>#N/A</v>
      </c>
      <c r="J564" s="41" t="str">
        <f t="shared" si="78"/>
        <v/>
      </c>
      <c r="K564" s="41" t="e">
        <f>IF(B564&lt;&gt;"",J564*H564/12,"")</f>
        <v>#N/A</v>
      </c>
      <c r="L564" s="41" t="e">
        <f>IF(B564&lt;&gt;"",M564-J564,"")</f>
        <v>#N/A</v>
      </c>
      <c r="M564" s="41" t="e">
        <f>IF(B564&lt;&gt;"",M563+I564+K564,"")</f>
        <v>#N/A</v>
      </c>
      <c r="N564" s="41" t="str">
        <f>IF(G564&lt;&gt;"",IF(E564&gt;=$G$7,$G$5,0),"")</f>
        <v/>
      </c>
      <c r="O564" s="41" t="str">
        <f t="shared" si="79"/>
        <v/>
      </c>
      <c r="P564" s="41" t="str">
        <f>IF(G564&lt;&gt;"",R563*H564/12,"")</f>
        <v/>
      </c>
      <c r="Q564" s="41" t="str">
        <f>IF(G564&lt;&gt;"",R564-O564,"")</f>
        <v/>
      </c>
      <c r="R564" s="41" t="str">
        <f>IF(G564&lt;&gt;"",R563+N564+P564,"")</f>
        <v/>
      </c>
      <c r="T564" s="40" t="e">
        <f t="shared" si="80"/>
        <v>#N/A</v>
      </c>
      <c r="U564" s="53" t="str">
        <f>J564</f>
        <v/>
      </c>
      <c r="V564" s="53" t="e">
        <f>M564</f>
        <v>#N/A</v>
      </c>
      <c r="W564" s="53" t="str">
        <f>O564</f>
        <v/>
      </c>
      <c r="X564" s="53" t="str">
        <f>R564</f>
        <v/>
      </c>
    </row>
    <row r="565" spans="1:24" x14ac:dyDescent="0.35">
      <c r="A565" s="37" t="str">
        <f t="shared" si="73"/>
        <v/>
      </c>
      <c r="B565" s="37" t="e">
        <f>IF(F565&lt;=$G$10,VLOOKUP('[1]KALKULATOR 2023 PPK'!A580,[1]Robocze!$B$23:$C$102,2),"")</f>
        <v>#N/A</v>
      </c>
      <c r="C565" s="37" t="e">
        <f t="shared" si="74"/>
        <v>#N/A</v>
      </c>
      <c r="D565" s="38" t="e">
        <f t="shared" si="75"/>
        <v>#N/A</v>
      </c>
      <c r="E565" s="39" t="e">
        <f t="shared" si="81"/>
        <v>#N/A</v>
      </c>
      <c r="F565" s="43" t="e">
        <f t="shared" si="76"/>
        <v>#N/A</v>
      </c>
      <c r="G565" s="40" t="str">
        <f t="shared" si="77"/>
        <v/>
      </c>
      <c r="H565" s="42" t="e">
        <f>IF(F565&lt;=$G$10,$G$3,"")</f>
        <v>#N/A</v>
      </c>
      <c r="I565" s="41" t="e">
        <f>IF(B565&lt;&gt;"",$G$4,"")</f>
        <v>#N/A</v>
      </c>
      <c r="J565" s="41" t="str">
        <f t="shared" si="78"/>
        <v/>
      </c>
      <c r="K565" s="41" t="e">
        <f>IF(B565&lt;&gt;"",J565*H565/12,"")</f>
        <v>#N/A</v>
      </c>
      <c r="L565" s="41" t="e">
        <f>IF(B565&lt;&gt;"",M565-J565,"")</f>
        <v>#N/A</v>
      </c>
      <c r="M565" s="41" t="e">
        <f>IF(B565&lt;&gt;"",M564+I565+K565,"")</f>
        <v>#N/A</v>
      </c>
      <c r="N565" s="41" t="str">
        <f>IF(G565&lt;&gt;"",IF(E565&gt;=$G$7,$G$5,0),"")</f>
        <v/>
      </c>
      <c r="O565" s="41" t="str">
        <f t="shared" si="79"/>
        <v/>
      </c>
      <c r="P565" s="41" t="str">
        <f>IF(G565&lt;&gt;"",R564*H565/12,"")</f>
        <v/>
      </c>
      <c r="Q565" s="41" t="str">
        <f>IF(G565&lt;&gt;"",R565-O565,"")</f>
        <v/>
      </c>
      <c r="R565" s="41" t="str">
        <f>IF(G565&lt;&gt;"",R564+N565+P565,"")</f>
        <v/>
      </c>
      <c r="T565" s="40" t="e">
        <f t="shared" si="80"/>
        <v>#N/A</v>
      </c>
      <c r="U565" s="53" t="str">
        <f>J565</f>
        <v/>
      </c>
      <c r="V565" s="53" t="e">
        <f>M565</f>
        <v>#N/A</v>
      </c>
      <c r="W565" s="53" t="str">
        <f>O565</f>
        <v/>
      </c>
      <c r="X565" s="53" t="str">
        <f>R565</f>
        <v/>
      </c>
    </row>
    <row r="566" spans="1:24" x14ac:dyDescent="0.35">
      <c r="A566" s="37" t="str">
        <f t="shared" si="73"/>
        <v/>
      </c>
      <c r="B566" s="37" t="e">
        <f>IF(F566&lt;=$G$10,VLOOKUP('[1]KALKULATOR 2023 PPK'!A581,[1]Robocze!$B$23:$C$102,2),"")</f>
        <v>#N/A</v>
      </c>
      <c r="C566" s="37" t="e">
        <f t="shared" si="74"/>
        <v>#N/A</v>
      </c>
      <c r="D566" s="38" t="e">
        <f t="shared" si="75"/>
        <v>#N/A</v>
      </c>
      <c r="E566" s="39" t="e">
        <f t="shared" si="81"/>
        <v>#N/A</v>
      </c>
      <c r="F566" s="43" t="e">
        <f t="shared" si="76"/>
        <v>#N/A</v>
      </c>
      <c r="G566" s="40" t="str">
        <f t="shared" si="77"/>
        <v/>
      </c>
      <c r="H566" s="42" t="e">
        <f>IF(F566&lt;=$G$10,$G$3,"")</f>
        <v>#N/A</v>
      </c>
      <c r="I566" s="41" t="e">
        <f>IF(B566&lt;&gt;"",$G$4,"")</f>
        <v>#N/A</v>
      </c>
      <c r="J566" s="41" t="str">
        <f t="shared" si="78"/>
        <v/>
      </c>
      <c r="K566" s="41" t="e">
        <f>IF(B566&lt;&gt;"",J566*H566/12,"")</f>
        <v>#N/A</v>
      </c>
      <c r="L566" s="41" t="e">
        <f>IF(B566&lt;&gt;"",M566-J566,"")</f>
        <v>#N/A</v>
      </c>
      <c r="M566" s="41" t="e">
        <f>IF(B566&lt;&gt;"",M565+I566+K566,"")</f>
        <v>#N/A</v>
      </c>
      <c r="N566" s="41" t="str">
        <f>IF(G566&lt;&gt;"",IF(E566&gt;=$G$7,$G$5,0),"")</f>
        <v/>
      </c>
      <c r="O566" s="41" t="str">
        <f t="shared" si="79"/>
        <v/>
      </c>
      <c r="P566" s="41" t="str">
        <f>IF(G566&lt;&gt;"",R565*H566/12,"")</f>
        <v/>
      </c>
      <c r="Q566" s="41" t="str">
        <f>IF(G566&lt;&gt;"",R566-O566,"")</f>
        <v/>
      </c>
      <c r="R566" s="41" t="str">
        <f>IF(G566&lt;&gt;"",R565+N566+P566,"")</f>
        <v/>
      </c>
      <c r="T566" s="40" t="e">
        <f t="shared" si="80"/>
        <v>#N/A</v>
      </c>
      <c r="U566" s="53" t="str">
        <f>J566</f>
        <v/>
      </c>
      <c r="V566" s="53" t="e">
        <f>M566</f>
        <v>#N/A</v>
      </c>
      <c r="W566" s="53" t="str">
        <f>O566</f>
        <v/>
      </c>
      <c r="X566" s="53" t="str">
        <f>R566</f>
        <v/>
      </c>
    </row>
    <row r="567" spans="1:24" x14ac:dyDescent="0.35">
      <c r="A567" s="37" t="str">
        <f t="shared" si="73"/>
        <v/>
      </c>
      <c r="B567" s="37" t="e">
        <f>IF(F567&lt;=$G$10,VLOOKUP('[1]KALKULATOR 2023 PPK'!A582,[1]Robocze!$B$23:$C$102,2),"")</f>
        <v>#N/A</v>
      </c>
      <c r="C567" s="37" t="e">
        <f t="shared" si="74"/>
        <v>#N/A</v>
      </c>
      <c r="D567" s="38" t="e">
        <f t="shared" si="75"/>
        <v>#N/A</v>
      </c>
      <c r="E567" s="39" t="e">
        <f t="shared" si="81"/>
        <v>#N/A</v>
      </c>
      <c r="F567" s="43" t="e">
        <f t="shared" si="76"/>
        <v>#N/A</v>
      </c>
      <c r="G567" s="40" t="str">
        <f t="shared" si="77"/>
        <v/>
      </c>
      <c r="H567" s="42" t="e">
        <f>IF(F567&lt;=$G$10,$G$3,"")</f>
        <v>#N/A</v>
      </c>
      <c r="I567" s="41" t="e">
        <f>IF(B567&lt;&gt;"",$G$4,"")</f>
        <v>#N/A</v>
      </c>
      <c r="J567" s="41" t="str">
        <f t="shared" si="78"/>
        <v/>
      </c>
      <c r="K567" s="41" t="e">
        <f>IF(B567&lt;&gt;"",J567*H567/12,"")</f>
        <v>#N/A</v>
      </c>
      <c r="L567" s="41" t="e">
        <f>IF(B567&lt;&gt;"",M567-J567,"")</f>
        <v>#N/A</v>
      </c>
      <c r="M567" s="41" t="e">
        <f>IF(B567&lt;&gt;"",M566+I567+K567,"")</f>
        <v>#N/A</v>
      </c>
      <c r="N567" s="41" t="str">
        <f>IF(G567&lt;&gt;"",IF(E567&gt;=$G$7,$G$5,0),"")</f>
        <v/>
      </c>
      <c r="O567" s="41" t="str">
        <f t="shared" si="79"/>
        <v/>
      </c>
      <c r="P567" s="41" t="str">
        <f>IF(G567&lt;&gt;"",R566*H567/12,"")</f>
        <v/>
      </c>
      <c r="Q567" s="41" t="str">
        <f>IF(G567&lt;&gt;"",R567-O567,"")</f>
        <v/>
      </c>
      <c r="R567" s="41" t="str">
        <f>IF(G567&lt;&gt;"",R566+N567+P567,"")</f>
        <v/>
      </c>
      <c r="T567" s="40" t="e">
        <f t="shared" si="80"/>
        <v>#N/A</v>
      </c>
      <c r="U567" s="53" t="str">
        <f>J567</f>
        <v/>
      </c>
      <c r="V567" s="53" t="e">
        <f>M567</f>
        <v>#N/A</v>
      </c>
      <c r="W567" s="53" t="str">
        <f>O567</f>
        <v/>
      </c>
      <c r="X567" s="53" t="str">
        <f>R567</f>
        <v/>
      </c>
    </row>
    <row r="568" spans="1:24" x14ac:dyDescent="0.35">
      <c r="A568" s="37" t="str">
        <f t="shared" si="73"/>
        <v/>
      </c>
      <c r="B568" s="44" t="e">
        <f>IF(F568&lt;=$G$10,VLOOKUP('[1]KALKULATOR 2023 PPK'!A583,[1]Robocze!$B$23:$C$102,2),"")</f>
        <v>#N/A</v>
      </c>
      <c r="C568" s="44" t="e">
        <f t="shared" si="74"/>
        <v>#N/A</v>
      </c>
      <c r="D568" s="38" t="e">
        <f t="shared" si="75"/>
        <v>#N/A</v>
      </c>
      <c r="E568" s="45" t="e">
        <f t="shared" si="81"/>
        <v>#N/A</v>
      </c>
      <c r="F568" s="46" t="e">
        <f t="shared" si="76"/>
        <v>#N/A</v>
      </c>
      <c r="G568" s="47" t="str">
        <f t="shared" si="77"/>
        <v/>
      </c>
      <c r="H568" s="42" t="e">
        <f>IF(F568&lt;=$G$10,$G$3,"")</f>
        <v>#N/A</v>
      </c>
      <c r="I568" s="41" t="e">
        <f>IF(B568&lt;&gt;"",$G$4,"")</f>
        <v>#N/A</v>
      </c>
      <c r="J568" s="48" t="str">
        <f t="shared" si="78"/>
        <v/>
      </c>
      <c r="K568" s="41" t="e">
        <f>IF(B568&lt;&gt;"",J568*H568/12,"")</f>
        <v>#N/A</v>
      </c>
      <c r="L568" s="48" t="e">
        <f>IF(B568&lt;&gt;"",M568-J568,"")</f>
        <v>#N/A</v>
      </c>
      <c r="M568" s="41" t="e">
        <f>IF(B568&lt;&gt;"",M567+I568+K568,"")</f>
        <v>#N/A</v>
      </c>
      <c r="N568" s="41" t="str">
        <f>IF(G568&lt;&gt;"",IF(E568&gt;=$G$7,$G$5,0),"")</f>
        <v/>
      </c>
      <c r="O568" s="48" t="str">
        <f t="shared" si="79"/>
        <v/>
      </c>
      <c r="P568" s="41" t="str">
        <f>IF(G568&lt;&gt;"",R567*H568/12,"")</f>
        <v/>
      </c>
      <c r="Q568" s="48" t="str">
        <f>IF(G568&lt;&gt;"",R568-O568,"")</f>
        <v/>
      </c>
      <c r="R568" s="41" t="str">
        <f>IF(G568&lt;&gt;"",R567+N568+P568,"")</f>
        <v/>
      </c>
      <c r="T568" s="40" t="e">
        <f t="shared" si="80"/>
        <v>#N/A</v>
      </c>
      <c r="U568" s="53" t="str">
        <f>J568</f>
        <v/>
      </c>
      <c r="V568" s="53" t="e">
        <f>M568</f>
        <v>#N/A</v>
      </c>
      <c r="W568" s="53" t="str">
        <f>O568</f>
        <v/>
      </c>
      <c r="X568" s="53" t="str">
        <f>R568</f>
        <v/>
      </c>
    </row>
    <row r="569" spans="1:24" x14ac:dyDescent="0.35">
      <c r="A569" s="37" t="str">
        <f t="shared" si="73"/>
        <v/>
      </c>
      <c r="B569" s="37" t="e">
        <f>IF(F569&lt;=$G$10,VLOOKUP('[1]KALKULATOR 2023 PPK'!A584,[1]Robocze!$B$23:$C$102,2),"")</f>
        <v>#N/A</v>
      </c>
      <c r="C569" s="37" t="e">
        <f t="shared" si="74"/>
        <v>#N/A</v>
      </c>
      <c r="D569" s="38" t="e">
        <f t="shared" si="75"/>
        <v>#N/A</v>
      </c>
      <c r="E569" s="39" t="e">
        <f t="shared" si="81"/>
        <v>#N/A</v>
      </c>
      <c r="F569" s="40" t="e">
        <f t="shared" si="76"/>
        <v>#N/A</v>
      </c>
      <c r="G569" s="40" t="str">
        <f t="shared" si="77"/>
        <v/>
      </c>
      <c r="H569" s="42" t="e">
        <f>IF(F569&lt;=$G$10,$G$3,"")</f>
        <v>#N/A</v>
      </c>
      <c r="I569" s="41" t="e">
        <f>IF(B569&lt;&gt;"",$G$4,"")</f>
        <v>#N/A</v>
      </c>
      <c r="J569" s="41" t="str">
        <f t="shared" si="78"/>
        <v/>
      </c>
      <c r="K569" s="41" t="e">
        <f>IF(B569&lt;&gt;"",J569*H569/12,"")</f>
        <v>#N/A</v>
      </c>
      <c r="L569" s="41" t="e">
        <f>IF(B569&lt;&gt;"",M569-J569,"")</f>
        <v>#N/A</v>
      </c>
      <c r="M569" s="41" t="e">
        <f>IF(B569&lt;&gt;"",M568+I569+K569,"")</f>
        <v>#N/A</v>
      </c>
      <c r="N569" s="41" t="str">
        <f>IF(G569&lt;&gt;"",IF(E569&gt;=$G$7,$G$5,0),"")</f>
        <v/>
      </c>
      <c r="O569" s="41" t="str">
        <f t="shared" si="79"/>
        <v/>
      </c>
      <c r="P569" s="41" t="str">
        <f>IF(G569&lt;&gt;"",R568*H569/12,"")</f>
        <v/>
      </c>
      <c r="Q569" s="41" t="str">
        <f>IF(G569&lt;&gt;"",R569-O569,"")</f>
        <v/>
      </c>
      <c r="R569" s="41" t="str">
        <f>IF(G569&lt;&gt;"",R568+N569+P569,"")</f>
        <v/>
      </c>
      <c r="T569" s="40" t="e">
        <f t="shared" si="80"/>
        <v>#N/A</v>
      </c>
      <c r="U569" s="53" t="str">
        <f>J569</f>
        <v/>
      </c>
      <c r="V569" s="53" t="e">
        <f>M569</f>
        <v>#N/A</v>
      </c>
      <c r="W569" s="53" t="str">
        <f>O569</f>
        <v/>
      </c>
      <c r="X569" s="53" t="str">
        <f>R569</f>
        <v/>
      </c>
    </row>
    <row r="570" spans="1:24" x14ac:dyDescent="0.35">
      <c r="A570" s="37" t="str">
        <f t="shared" si="73"/>
        <v/>
      </c>
      <c r="B570" s="37" t="e">
        <f>IF(F570&lt;=$G$10,VLOOKUP('[1]KALKULATOR 2023 PPK'!A585,[1]Robocze!$B$23:$C$102,2),"")</f>
        <v>#N/A</v>
      </c>
      <c r="C570" s="37" t="e">
        <f t="shared" si="74"/>
        <v>#N/A</v>
      </c>
      <c r="D570" s="38" t="e">
        <f t="shared" si="75"/>
        <v>#N/A</v>
      </c>
      <c r="E570" s="39" t="e">
        <f t="shared" si="81"/>
        <v>#N/A</v>
      </c>
      <c r="F570" s="43" t="e">
        <f t="shared" si="76"/>
        <v>#N/A</v>
      </c>
      <c r="G570" s="40" t="str">
        <f t="shared" si="77"/>
        <v/>
      </c>
      <c r="H570" s="42" t="e">
        <f>IF(F570&lt;=$G$10,$G$3,"")</f>
        <v>#N/A</v>
      </c>
      <c r="I570" s="41" t="e">
        <f>IF(B570&lt;&gt;"",$G$4,"")</f>
        <v>#N/A</v>
      </c>
      <c r="J570" s="41" t="str">
        <f t="shared" si="78"/>
        <v/>
      </c>
      <c r="K570" s="41" t="e">
        <f>IF(B570&lt;&gt;"",J570*H570/12,"")</f>
        <v>#N/A</v>
      </c>
      <c r="L570" s="41" t="e">
        <f>IF(B570&lt;&gt;"",M570-J570,"")</f>
        <v>#N/A</v>
      </c>
      <c r="M570" s="41" t="e">
        <f>IF(B570&lt;&gt;"",M569+I570+K570,"")</f>
        <v>#N/A</v>
      </c>
      <c r="N570" s="41" t="str">
        <f>IF(G570&lt;&gt;"",IF(E570&gt;=$G$7,$G$5,0),"")</f>
        <v/>
      </c>
      <c r="O570" s="41" t="str">
        <f t="shared" si="79"/>
        <v/>
      </c>
      <c r="P570" s="41" t="str">
        <f>IF(G570&lt;&gt;"",R569*H570/12,"")</f>
        <v/>
      </c>
      <c r="Q570" s="41" t="str">
        <f>IF(G570&lt;&gt;"",R570-O570,"")</f>
        <v/>
      </c>
      <c r="R570" s="41" t="str">
        <f>IF(G570&lt;&gt;"",R569+N570+P570,"")</f>
        <v/>
      </c>
      <c r="T570" s="40" t="e">
        <f t="shared" si="80"/>
        <v>#N/A</v>
      </c>
      <c r="U570" s="53" t="str">
        <f>J570</f>
        <v/>
      </c>
      <c r="V570" s="53" t="e">
        <f>M570</f>
        <v>#N/A</v>
      </c>
      <c r="W570" s="53" t="str">
        <f>O570</f>
        <v/>
      </c>
      <c r="X570" s="53" t="str">
        <f>R570</f>
        <v/>
      </c>
    </row>
    <row r="571" spans="1:24" x14ac:dyDescent="0.35">
      <c r="A571" s="37" t="str">
        <f t="shared" si="73"/>
        <v/>
      </c>
      <c r="B571" s="37" t="e">
        <f>IF(F571&lt;=$G$10,VLOOKUP('[1]KALKULATOR 2023 PPK'!A586,[1]Robocze!$B$23:$C$102,2),"")</f>
        <v>#N/A</v>
      </c>
      <c r="C571" s="37" t="e">
        <f t="shared" si="74"/>
        <v>#N/A</v>
      </c>
      <c r="D571" s="38" t="e">
        <f t="shared" si="75"/>
        <v>#N/A</v>
      </c>
      <c r="E571" s="39" t="e">
        <f t="shared" si="81"/>
        <v>#N/A</v>
      </c>
      <c r="F571" s="43" t="e">
        <f t="shared" si="76"/>
        <v>#N/A</v>
      </c>
      <c r="G571" s="40" t="str">
        <f t="shared" si="77"/>
        <v/>
      </c>
      <c r="H571" s="42" t="e">
        <f>IF(F571&lt;=$G$10,$G$3,"")</f>
        <v>#N/A</v>
      </c>
      <c r="I571" s="41" t="e">
        <f>IF(B571&lt;&gt;"",$G$4,"")</f>
        <v>#N/A</v>
      </c>
      <c r="J571" s="41" t="str">
        <f t="shared" si="78"/>
        <v/>
      </c>
      <c r="K571" s="41" t="e">
        <f>IF(B571&lt;&gt;"",J571*H571/12,"")</f>
        <v>#N/A</v>
      </c>
      <c r="L571" s="41" t="e">
        <f>IF(B571&lt;&gt;"",M571-J571,"")</f>
        <v>#N/A</v>
      </c>
      <c r="M571" s="41" t="e">
        <f>IF(B571&lt;&gt;"",M570+I571+K571,"")</f>
        <v>#N/A</v>
      </c>
      <c r="N571" s="41" t="str">
        <f>IF(G571&lt;&gt;"",IF(E571&gt;=$G$7,$G$5,0),"")</f>
        <v/>
      </c>
      <c r="O571" s="41" t="str">
        <f t="shared" si="79"/>
        <v/>
      </c>
      <c r="P571" s="41" t="str">
        <f>IF(G571&lt;&gt;"",R570*H571/12,"")</f>
        <v/>
      </c>
      <c r="Q571" s="41" t="str">
        <f>IF(G571&lt;&gt;"",R571-O571,"")</f>
        <v/>
      </c>
      <c r="R571" s="41" t="str">
        <f>IF(G571&lt;&gt;"",R570+N571+P571,"")</f>
        <v/>
      </c>
      <c r="T571" s="40" t="e">
        <f t="shared" si="80"/>
        <v>#N/A</v>
      </c>
      <c r="U571" s="53" t="str">
        <f>J571</f>
        <v/>
      </c>
      <c r="V571" s="53" t="e">
        <f>M571</f>
        <v>#N/A</v>
      </c>
      <c r="W571" s="53" t="str">
        <f>O571</f>
        <v/>
      </c>
      <c r="X571" s="53" t="str">
        <f>R571</f>
        <v/>
      </c>
    </row>
    <row r="572" spans="1:24" x14ac:dyDescent="0.35">
      <c r="A572" s="37" t="str">
        <f t="shared" si="73"/>
        <v/>
      </c>
      <c r="B572" s="37" t="e">
        <f>IF(F572&lt;=$G$10,VLOOKUP('[1]KALKULATOR 2023 PPK'!A587,[1]Robocze!$B$23:$C$102,2),"")</f>
        <v>#N/A</v>
      </c>
      <c r="C572" s="37" t="e">
        <f t="shared" si="74"/>
        <v>#N/A</v>
      </c>
      <c r="D572" s="38" t="e">
        <f t="shared" si="75"/>
        <v>#N/A</v>
      </c>
      <c r="E572" s="39" t="e">
        <f t="shared" si="81"/>
        <v>#N/A</v>
      </c>
      <c r="F572" s="43" t="e">
        <f t="shared" si="76"/>
        <v>#N/A</v>
      </c>
      <c r="G572" s="40" t="str">
        <f t="shared" si="77"/>
        <v/>
      </c>
      <c r="H572" s="42" t="e">
        <f>IF(F572&lt;=$G$10,$G$3,"")</f>
        <v>#N/A</v>
      </c>
      <c r="I572" s="41" t="e">
        <f>IF(B572&lt;&gt;"",$G$4,"")</f>
        <v>#N/A</v>
      </c>
      <c r="J572" s="41" t="str">
        <f t="shared" si="78"/>
        <v/>
      </c>
      <c r="K572" s="41" t="e">
        <f>IF(B572&lt;&gt;"",J572*H572/12,"")</f>
        <v>#N/A</v>
      </c>
      <c r="L572" s="41" t="e">
        <f>IF(B572&lt;&gt;"",M572-J572,"")</f>
        <v>#N/A</v>
      </c>
      <c r="M572" s="41" t="e">
        <f>IF(B572&lt;&gt;"",M571+I572+K572,"")</f>
        <v>#N/A</v>
      </c>
      <c r="N572" s="41" t="str">
        <f>IF(G572&lt;&gt;"",IF(E572&gt;=$G$7,$G$5,0),"")</f>
        <v/>
      </c>
      <c r="O572" s="41" t="str">
        <f t="shared" si="79"/>
        <v/>
      </c>
      <c r="P572" s="41" t="str">
        <f>IF(G572&lt;&gt;"",R571*H572/12,"")</f>
        <v/>
      </c>
      <c r="Q572" s="41" t="str">
        <f>IF(G572&lt;&gt;"",R572-O572,"")</f>
        <v/>
      </c>
      <c r="R572" s="41" t="str">
        <f>IF(G572&lt;&gt;"",R571+N572+P572,"")</f>
        <v/>
      </c>
      <c r="T572" s="40" t="e">
        <f t="shared" si="80"/>
        <v>#N/A</v>
      </c>
      <c r="U572" s="53" t="str">
        <f>J572</f>
        <v/>
      </c>
      <c r="V572" s="53" t="e">
        <f>M572</f>
        <v>#N/A</v>
      </c>
      <c r="W572" s="53" t="str">
        <f>O572</f>
        <v/>
      </c>
      <c r="X572" s="53" t="str">
        <f>R572</f>
        <v/>
      </c>
    </row>
    <row r="573" spans="1:24" s="56" customFormat="1" x14ac:dyDescent="0.35">
      <c r="A573" s="37" t="str">
        <f t="shared" si="73"/>
        <v/>
      </c>
      <c r="B573" s="37" t="e">
        <f>IF(F573&lt;=$G$10,VLOOKUP('[1]KALKULATOR 2023 PPK'!A588,[1]Robocze!$B$23:$C$102,2),"")</f>
        <v>#N/A</v>
      </c>
      <c r="C573" s="37" t="e">
        <f t="shared" si="74"/>
        <v>#N/A</v>
      </c>
      <c r="D573" s="38" t="e">
        <f t="shared" si="75"/>
        <v>#N/A</v>
      </c>
      <c r="E573" s="39" t="e">
        <f t="shared" si="81"/>
        <v>#N/A</v>
      </c>
      <c r="F573" s="43" t="e">
        <f t="shared" si="76"/>
        <v>#N/A</v>
      </c>
      <c r="G573" s="40" t="str">
        <f t="shared" si="77"/>
        <v/>
      </c>
      <c r="H573" s="42" t="e">
        <f>IF(F573&lt;=$G$10,$G$3,"")</f>
        <v>#N/A</v>
      </c>
      <c r="I573" s="41" t="e">
        <f>IF(B573&lt;&gt;"",$G$4,"")</f>
        <v>#N/A</v>
      </c>
      <c r="J573" s="41" t="str">
        <f t="shared" si="78"/>
        <v/>
      </c>
      <c r="K573" s="41" t="e">
        <f>IF(B573&lt;&gt;"",J573*H573/12,"")</f>
        <v>#N/A</v>
      </c>
      <c r="L573" s="41" t="e">
        <f>IF(B573&lt;&gt;"",M573-J573,"")</f>
        <v>#N/A</v>
      </c>
      <c r="M573" s="41" t="e">
        <f>IF(B573&lt;&gt;"",M572+I573+K573,"")</f>
        <v>#N/A</v>
      </c>
      <c r="N573" s="41" t="str">
        <f>IF(G573&lt;&gt;"",IF(E573&gt;=$G$7,$G$5,0),"")</f>
        <v/>
      </c>
      <c r="O573" s="41" t="str">
        <f t="shared" si="79"/>
        <v/>
      </c>
      <c r="P573" s="41" t="str">
        <f>IF(G573&lt;&gt;"",R572*H573/12,"")</f>
        <v/>
      </c>
      <c r="Q573" s="41" t="str">
        <f>IF(G573&lt;&gt;"",R573-O573,"")</f>
        <v/>
      </c>
      <c r="R573" s="41" t="str">
        <f>IF(G573&lt;&gt;"",R572+N573+P573,"")</f>
        <v/>
      </c>
      <c r="T573" s="40" t="e">
        <f t="shared" si="80"/>
        <v>#N/A</v>
      </c>
      <c r="U573" s="53" t="str">
        <f>J573</f>
        <v/>
      </c>
      <c r="V573" s="53" t="e">
        <f>M573</f>
        <v>#N/A</v>
      </c>
      <c r="W573" s="53" t="str">
        <f>O573</f>
        <v/>
      </c>
      <c r="X573" s="53" t="str">
        <f>R573</f>
        <v/>
      </c>
    </row>
    <row r="574" spans="1:24" x14ac:dyDescent="0.35">
      <c r="A574" s="37" t="str">
        <f t="shared" si="73"/>
        <v/>
      </c>
      <c r="B574" s="37" t="e">
        <f>IF(F574&lt;=$G$10,VLOOKUP('[1]KALKULATOR 2023 PPK'!A589,[1]Robocze!$B$23:$C$102,2),"")</f>
        <v>#N/A</v>
      </c>
      <c r="C574" s="37" t="e">
        <f t="shared" si="74"/>
        <v>#N/A</v>
      </c>
      <c r="D574" s="38" t="e">
        <f t="shared" si="75"/>
        <v>#N/A</v>
      </c>
      <c r="E574" s="39" t="e">
        <f t="shared" si="81"/>
        <v>#N/A</v>
      </c>
      <c r="F574" s="43" t="e">
        <f t="shared" si="76"/>
        <v>#N/A</v>
      </c>
      <c r="G574" s="40" t="str">
        <f t="shared" si="77"/>
        <v/>
      </c>
      <c r="H574" s="42" t="e">
        <f>IF(F574&lt;=$G$10,$G$3,"")</f>
        <v>#N/A</v>
      </c>
      <c r="I574" s="41" t="e">
        <f>IF(B574&lt;&gt;"",$G$4,"")</f>
        <v>#N/A</v>
      </c>
      <c r="J574" s="41" t="str">
        <f t="shared" si="78"/>
        <v/>
      </c>
      <c r="K574" s="41" t="e">
        <f>IF(B574&lt;&gt;"",J574*H574/12,"")</f>
        <v>#N/A</v>
      </c>
      <c r="L574" s="41" t="e">
        <f>IF(B574&lt;&gt;"",M574-J574,"")</f>
        <v>#N/A</v>
      </c>
      <c r="M574" s="41" t="e">
        <f>IF(B574&lt;&gt;"",M573+I574+K574,"")</f>
        <v>#N/A</v>
      </c>
      <c r="N574" s="41" t="str">
        <f>IF(G574&lt;&gt;"",IF(E574&gt;=$G$7,$G$5,0),"")</f>
        <v/>
      </c>
      <c r="O574" s="41" t="str">
        <f t="shared" si="79"/>
        <v/>
      </c>
      <c r="P574" s="41" t="str">
        <f>IF(G574&lt;&gt;"",R573*H574/12,"")</f>
        <v/>
      </c>
      <c r="Q574" s="41" t="str">
        <f>IF(G574&lt;&gt;"",R574-O574,"")</f>
        <v/>
      </c>
      <c r="R574" s="41" t="str">
        <f>IF(G574&lt;&gt;"",R573+N574+P574,"")</f>
        <v/>
      </c>
      <c r="T574" s="40" t="e">
        <f t="shared" si="80"/>
        <v>#N/A</v>
      </c>
      <c r="U574" s="53" t="str">
        <f>J574</f>
        <v/>
      </c>
      <c r="V574" s="53" t="e">
        <f>M574</f>
        <v>#N/A</v>
      </c>
      <c r="W574" s="53" t="str">
        <f>O574</f>
        <v/>
      </c>
      <c r="X574" s="53" t="str">
        <f>R574</f>
        <v/>
      </c>
    </row>
    <row r="575" spans="1:24" x14ac:dyDescent="0.35">
      <c r="A575" s="37" t="str">
        <f t="shared" si="73"/>
        <v/>
      </c>
      <c r="B575" s="37" t="e">
        <f>IF(F575&lt;=$G$10,VLOOKUP('[1]KALKULATOR 2023 PPK'!A590,[1]Robocze!$B$23:$C$102,2),"")</f>
        <v>#N/A</v>
      </c>
      <c r="C575" s="37" t="e">
        <f t="shared" si="74"/>
        <v>#N/A</v>
      </c>
      <c r="D575" s="38" t="e">
        <f t="shared" si="75"/>
        <v>#N/A</v>
      </c>
      <c r="E575" s="39" t="e">
        <f t="shared" si="81"/>
        <v>#N/A</v>
      </c>
      <c r="F575" s="43" t="e">
        <f t="shared" si="76"/>
        <v>#N/A</v>
      </c>
      <c r="G575" s="40" t="str">
        <f t="shared" si="77"/>
        <v/>
      </c>
      <c r="H575" s="42" t="e">
        <f>IF(F575&lt;=$G$10,$G$3,"")</f>
        <v>#N/A</v>
      </c>
      <c r="I575" s="41" t="e">
        <f>IF(B575&lt;&gt;"",$G$4,"")</f>
        <v>#N/A</v>
      </c>
      <c r="J575" s="41" t="str">
        <f t="shared" si="78"/>
        <v/>
      </c>
      <c r="K575" s="41" t="e">
        <f>IF(B575&lt;&gt;"",J575*H575/12,"")</f>
        <v>#N/A</v>
      </c>
      <c r="L575" s="41" t="e">
        <f>IF(B575&lt;&gt;"",M575-J575,"")</f>
        <v>#N/A</v>
      </c>
      <c r="M575" s="41" t="e">
        <f>IF(B575&lt;&gt;"",M574+I575+K575,"")</f>
        <v>#N/A</v>
      </c>
      <c r="N575" s="41" t="str">
        <f>IF(G575&lt;&gt;"",IF(E575&gt;=$G$7,$G$5,0),"")</f>
        <v/>
      </c>
      <c r="O575" s="41" t="str">
        <f t="shared" si="79"/>
        <v/>
      </c>
      <c r="P575" s="41" t="str">
        <f>IF(G575&lt;&gt;"",R574*H575/12,"")</f>
        <v/>
      </c>
      <c r="Q575" s="41" t="str">
        <f>IF(G575&lt;&gt;"",R575-O575,"")</f>
        <v/>
      </c>
      <c r="R575" s="41" t="str">
        <f>IF(G575&lt;&gt;"",R574+N575+P575,"")</f>
        <v/>
      </c>
      <c r="T575" s="40" t="e">
        <f t="shared" si="80"/>
        <v>#N/A</v>
      </c>
      <c r="U575" s="53" t="str">
        <f>J575</f>
        <v/>
      </c>
      <c r="V575" s="53" t="e">
        <f>M575</f>
        <v>#N/A</v>
      </c>
      <c r="W575" s="53" t="str">
        <f>O575</f>
        <v/>
      </c>
      <c r="X575" s="53" t="str">
        <f>R575</f>
        <v/>
      </c>
    </row>
    <row r="576" spans="1:24" x14ac:dyDescent="0.35">
      <c r="A576" s="37" t="str">
        <f t="shared" si="73"/>
        <v/>
      </c>
      <c r="B576" s="37" t="e">
        <f>IF(F576&lt;=$G$10,VLOOKUP('[1]KALKULATOR 2023 PPK'!A591,[1]Robocze!$B$23:$C$102,2),"")</f>
        <v>#N/A</v>
      </c>
      <c r="C576" s="37" t="e">
        <f t="shared" si="74"/>
        <v>#N/A</v>
      </c>
      <c r="D576" s="38" t="e">
        <f t="shared" si="75"/>
        <v>#N/A</v>
      </c>
      <c r="E576" s="39" t="e">
        <f t="shared" si="81"/>
        <v>#N/A</v>
      </c>
      <c r="F576" s="43" t="e">
        <f t="shared" si="76"/>
        <v>#N/A</v>
      </c>
      <c r="G576" s="40" t="str">
        <f t="shared" si="77"/>
        <v/>
      </c>
      <c r="H576" s="42" t="e">
        <f>IF(F576&lt;=$G$10,$G$3,"")</f>
        <v>#N/A</v>
      </c>
      <c r="I576" s="41" t="e">
        <f>IF(B576&lt;&gt;"",$G$4,"")</f>
        <v>#N/A</v>
      </c>
      <c r="J576" s="41" t="str">
        <f t="shared" si="78"/>
        <v/>
      </c>
      <c r="K576" s="41" t="e">
        <f>IF(B576&lt;&gt;"",J576*H576/12,"")</f>
        <v>#N/A</v>
      </c>
      <c r="L576" s="41" t="e">
        <f>IF(B576&lt;&gt;"",M576-J576,"")</f>
        <v>#N/A</v>
      </c>
      <c r="M576" s="41" t="e">
        <f>IF(B576&lt;&gt;"",M575+I576+K576,"")</f>
        <v>#N/A</v>
      </c>
      <c r="N576" s="41" t="str">
        <f>IF(G576&lt;&gt;"",IF(E576&gt;=$G$7,$G$5,0),"")</f>
        <v/>
      </c>
      <c r="O576" s="41" t="str">
        <f t="shared" si="79"/>
        <v/>
      </c>
      <c r="P576" s="41" t="str">
        <f>IF(G576&lt;&gt;"",R575*H576/12,"")</f>
        <v/>
      </c>
      <c r="Q576" s="41" t="str">
        <f>IF(G576&lt;&gt;"",R576-O576,"")</f>
        <v/>
      </c>
      <c r="R576" s="41" t="str">
        <f>IF(G576&lt;&gt;"",R575+N576+P576,"")</f>
        <v/>
      </c>
      <c r="T576" s="40" t="e">
        <f t="shared" si="80"/>
        <v>#N/A</v>
      </c>
      <c r="U576" s="53" t="str">
        <f>J576</f>
        <v/>
      </c>
      <c r="V576" s="53" t="e">
        <f>M576</f>
        <v>#N/A</v>
      </c>
      <c r="W576" s="53" t="str">
        <f>O576</f>
        <v/>
      </c>
      <c r="X576" s="53" t="str">
        <f>R576</f>
        <v/>
      </c>
    </row>
    <row r="577" spans="1:24" x14ac:dyDescent="0.35">
      <c r="A577" s="37" t="str">
        <f t="shared" si="73"/>
        <v/>
      </c>
      <c r="B577" s="37" t="e">
        <f>IF(F577&lt;=$G$10,VLOOKUP('[1]KALKULATOR 2023 PPK'!A592,[1]Robocze!$B$23:$C$102,2),"")</f>
        <v>#N/A</v>
      </c>
      <c r="C577" s="37" t="e">
        <f t="shared" si="74"/>
        <v>#N/A</v>
      </c>
      <c r="D577" s="38" t="e">
        <f t="shared" si="75"/>
        <v>#N/A</v>
      </c>
      <c r="E577" s="39" t="e">
        <f t="shared" si="81"/>
        <v>#N/A</v>
      </c>
      <c r="F577" s="43" t="e">
        <f t="shared" si="76"/>
        <v>#N/A</v>
      </c>
      <c r="G577" s="40" t="str">
        <f t="shared" si="77"/>
        <v/>
      </c>
      <c r="H577" s="42" t="e">
        <f>IF(F577&lt;=$G$10,$G$3,"")</f>
        <v>#N/A</v>
      </c>
      <c r="I577" s="41" t="e">
        <f>IF(B577&lt;&gt;"",$G$4,"")</f>
        <v>#N/A</v>
      </c>
      <c r="J577" s="41" t="str">
        <f t="shared" si="78"/>
        <v/>
      </c>
      <c r="K577" s="41" t="e">
        <f>IF(B577&lt;&gt;"",J577*H577/12,"")</f>
        <v>#N/A</v>
      </c>
      <c r="L577" s="41" t="e">
        <f>IF(B577&lt;&gt;"",M577-J577,"")</f>
        <v>#N/A</v>
      </c>
      <c r="M577" s="41" t="e">
        <f>IF(B577&lt;&gt;"",M576+I577+K577,"")</f>
        <v>#N/A</v>
      </c>
      <c r="N577" s="41" t="str">
        <f>IF(G577&lt;&gt;"",IF(E577&gt;=$G$7,$G$5,0),"")</f>
        <v/>
      </c>
      <c r="O577" s="41" t="str">
        <f t="shared" si="79"/>
        <v/>
      </c>
      <c r="P577" s="41" t="str">
        <f>IF(G577&lt;&gt;"",R576*H577/12,"")</f>
        <v/>
      </c>
      <c r="Q577" s="41" t="str">
        <f>IF(G577&lt;&gt;"",R577-O577,"")</f>
        <v/>
      </c>
      <c r="R577" s="41" t="str">
        <f>IF(G577&lt;&gt;"",R576+N577+P577,"")</f>
        <v/>
      </c>
      <c r="T577" s="40" t="e">
        <f t="shared" si="80"/>
        <v>#N/A</v>
      </c>
      <c r="U577" s="53" t="str">
        <f>J577</f>
        <v/>
      </c>
      <c r="V577" s="53" t="e">
        <f>M577</f>
        <v>#N/A</v>
      </c>
      <c r="W577" s="53" t="str">
        <f>O577</f>
        <v/>
      </c>
      <c r="X577" s="53" t="str">
        <f>R577</f>
        <v/>
      </c>
    </row>
    <row r="578" spans="1:24" x14ac:dyDescent="0.35">
      <c r="A578" s="37" t="str">
        <f t="shared" si="73"/>
        <v/>
      </c>
      <c r="B578" s="37" t="e">
        <f>IF(F578&lt;=$G$10,VLOOKUP('[1]KALKULATOR 2023 PPK'!A593,[1]Robocze!$B$23:$C$102,2),"")</f>
        <v>#N/A</v>
      </c>
      <c r="C578" s="37" t="e">
        <f t="shared" si="74"/>
        <v>#N/A</v>
      </c>
      <c r="D578" s="38" t="e">
        <f t="shared" si="75"/>
        <v>#N/A</v>
      </c>
      <c r="E578" s="39" t="e">
        <f t="shared" si="81"/>
        <v>#N/A</v>
      </c>
      <c r="F578" s="43" t="e">
        <f t="shared" si="76"/>
        <v>#N/A</v>
      </c>
      <c r="G578" s="40" t="str">
        <f t="shared" si="77"/>
        <v/>
      </c>
      <c r="H578" s="42" t="e">
        <f>IF(F578&lt;=$G$10,$G$3,"")</f>
        <v>#N/A</v>
      </c>
      <c r="I578" s="41" t="e">
        <f>IF(B578&lt;&gt;"",$G$4,"")</f>
        <v>#N/A</v>
      </c>
      <c r="J578" s="41" t="str">
        <f t="shared" si="78"/>
        <v/>
      </c>
      <c r="K578" s="41" t="e">
        <f>IF(B578&lt;&gt;"",J578*H578/12,"")</f>
        <v>#N/A</v>
      </c>
      <c r="L578" s="41" t="e">
        <f>IF(B578&lt;&gt;"",M578-J578,"")</f>
        <v>#N/A</v>
      </c>
      <c r="M578" s="41" t="e">
        <f>IF(B578&lt;&gt;"",M577+I578+K578,"")</f>
        <v>#N/A</v>
      </c>
      <c r="N578" s="41" t="str">
        <f>IF(G578&lt;&gt;"",IF(E578&gt;=$G$7,$G$5,0),"")</f>
        <v/>
      </c>
      <c r="O578" s="41" t="str">
        <f t="shared" si="79"/>
        <v/>
      </c>
      <c r="P578" s="41" t="str">
        <f>IF(G578&lt;&gt;"",R577*H578/12,"")</f>
        <v/>
      </c>
      <c r="Q578" s="41" t="str">
        <f>IF(G578&lt;&gt;"",R578-O578,"")</f>
        <v/>
      </c>
      <c r="R578" s="41" t="str">
        <f>IF(G578&lt;&gt;"",R577+N578+P578,"")</f>
        <v/>
      </c>
      <c r="T578" s="40" t="e">
        <f t="shared" si="80"/>
        <v>#N/A</v>
      </c>
      <c r="U578" s="53" t="str">
        <f>J578</f>
        <v/>
      </c>
      <c r="V578" s="53" t="e">
        <f>M578</f>
        <v>#N/A</v>
      </c>
      <c r="W578" s="53" t="str">
        <f>O578</f>
        <v/>
      </c>
      <c r="X578" s="53" t="str">
        <f>R578</f>
        <v/>
      </c>
    </row>
    <row r="579" spans="1:24" x14ac:dyDescent="0.35">
      <c r="A579" s="37" t="str">
        <f t="shared" si="73"/>
        <v/>
      </c>
      <c r="B579" s="37" t="e">
        <f>IF(F579&lt;=$G$10,VLOOKUP('[1]KALKULATOR 2023 PPK'!A594,[1]Robocze!$B$23:$C$102,2),"")</f>
        <v>#N/A</v>
      </c>
      <c r="C579" s="37" t="e">
        <f t="shared" si="74"/>
        <v>#N/A</v>
      </c>
      <c r="D579" s="38" t="e">
        <f t="shared" si="75"/>
        <v>#N/A</v>
      </c>
      <c r="E579" s="39" t="e">
        <f t="shared" si="81"/>
        <v>#N/A</v>
      </c>
      <c r="F579" s="43" t="e">
        <f t="shared" si="76"/>
        <v>#N/A</v>
      </c>
      <c r="G579" s="40" t="str">
        <f t="shared" si="77"/>
        <v/>
      </c>
      <c r="H579" s="42" t="e">
        <f>IF(F579&lt;=$G$10,$G$3,"")</f>
        <v>#N/A</v>
      </c>
      <c r="I579" s="41" t="e">
        <f>IF(B579&lt;&gt;"",$G$4,"")</f>
        <v>#N/A</v>
      </c>
      <c r="J579" s="41" t="str">
        <f t="shared" si="78"/>
        <v/>
      </c>
      <c r="K579" s="41" t="e">
        <f>IF(B579&lt;&gt;"",J579*H579/12,"")</f>
        <v>#N/A</v>
      </c>
      <c r="L579" s="41" t="e">
        <f>IF(B579&lt;&gt;"",M579-J579,"")</f>
        <v>#N/A</v>
      </c>
      <c r="M579" s="41" t="e">
        <f>IF(B579&lt;&gt;"",M578+I579+K579,"")</f>
        <v>#N/A</v>
      </c>
      <c r="N579" s="41" t="str">
        <f>IF(G579&lt;&gt;"",IF(E579&gt;=$G$7,$G$5,0),"")</f>
        <v/>
      </c>
      <c r="O579" s="41" t="str">
        <f t="shared" si="79"/>
        <v/>
      </c>
      <c r="P579" s="41" t="str">
        <f>IF(G579&lt;&gt;"",R578*H579/12,"")</f>
        <v/>
      </c>
      <c r="Q579" s="41" t="str">
        <f>IF(G579&lt;&gt;"",R579-O579,"")</f>
        <v/>
      </c>
      <c r="R579" s="41" t="str">
        <f>IF(G579&lt;&gt;"",R578+N579+P579,"")</f>
        <v/>
      </c>
      <c r="T579" s="40" t="e">
        <f t="shared" si="80"/>
        <v>#N/A</v>
      </c>
      <c r="U579" s="53" t="str">
        <f>J579</f>
        <v/>
      </c>
      <c r="V579" s="53" t="e">
        <f>M579</f>
        <v>#N/A</v>
      </c>
      <c r="W579" s="53" t="str">
        <f>O579</f>
        <v/>
      </c>
      <c r="X579" s="53" t="str">
        <f>R579</f>
        <v/>
      </c>
    </row>
    <row r="580" spans="1:24" x14ac:dyDescent="0.35">
      <c r="A580" s="37" t="str">
        <f t="shared" si="73"/>
        <v/>
      </c>
      <c r="B580" s="44" t="e">
        <f>IF(F580&lt;=$G$10,VLOOKUP('[1]KALKULATOR 2023 PPK'!A595,[1]Robocze!$B$23:$C$102,2),"")</f>
        <v>#N/A</v>
      </c>
      <c r="C580" s="44" t="e">
        <f t="shared" si="74"/>
        <v>#N/A</v>
      </c>
      <c r="D580" s="38" t="e">
        <f t="shared" si="75"/>
        <v>#N/A</v>
      </c>
      <c r="E580" s="45" t="e">
        <f t="shared" si="81"/>
        <v>#N/A</v>
      </c>
      <c r="F580" s="46" t="e">
        <f t="shared" si="76"/>
        <v>#N/A</v>
      </c>
      <c r="G580" s="47" t="str">
        <f t="shared" si="77"/>
        <v/>
      </c>
      <c r="H580" s="42" t="e">
        <f>IF(F580&lt;=$G$10,$G$3,"")</f>
        <v>#N/A</v>
      </c>
      <c r="I580" s="41" t="e">
        <f>IF(B580&lt;&gt;"",$G$4,"")</f>
        <v>#N/A</v>
      </c>
      <c r="J580" s="48" t="str">
        <f t="shared" si="78"/>
        <v/>
      </c>
      <c r="K580" s="41" t="e">
        <f>IF(B580&lt;&gt;"",J580*H580/12,"")</f>
        <v>#N/A</v>
      </c>
      <c r="L580" s="48" t="e">
        <f>IF(B580&lt;&gt;"",M580-J580,"")</f>
        <v>#N/A</v>
      </c>
      <c r="M580" s="41" t="e">
        <f>IF(B580&lt;&gt;"",M579+I580+K580,"")</f>
        <v>#N/A</v>
      </c>
      <c r="N580" s="41" t="str">
        <f>IF(G580&lt;&gt;"",IF(E580&gt;=$G$7,$G$5,0),"")</f>
        <v/>
      </c>
      <c r="O580" s="48" t="str">
        <f t="shared" si="79"/>
        <v/>
      </c>
      <c r="P580" s="41" t="str">
        <f>IF(G580&lt;&gt;"",R579*H580/12,"")</f>
        <v/>
      </c>
      <c r="Q580" s="48" t="str">
        <f>IF(G580&lt;&gt;"",R580-O580,"")</f>
        <v/>
      </c>
      <c r="R580" s="41" t="str">
        <f>IF(G580&lt;&gt;"",R579+N580+P580,"")</f>
        <v/>
      </c>
      <c r="T580" s="40" t="e">
        <f t="shared" si="80"/>
        <v>#N/A</v>
      </c>
      <c r="U580" s="53" t="str">
        <f>J580</f>
        <v/>
      </c>
      <c r="V580" s="53" t="e">
        <f>M580</f>
        <v>#N/A</v>
      </c>
      <c r="W580" s="53" t="str">
        <f>O580</f>
        <v/>
      </c>
      <c r="X580" s="53" t="str">
        <f>R580</f>
        <v/>
      </c>
    </row>
    <row r="581" spans="1:24" x14ac:dyDescent="0.35">
      <c r="A581" s="37" t="str">
        <f t="shared" si="73"/>
        <v/>
      </c>
      <c r="B581" s="37" t="e">
        <f>IF(F581&lt;=$G$10,VLOOKUP('[1]KALKULATOR 2023 PPK'!A596,[1]Robocze!$B$23:$C$102,2),"")</f>
        <v>#N/A</v>
      </c>
      <c r="C581" s="37" t="e">
        <f t="shared" si="74"/>
        <v>#N/A</v>
      </c>
      <c r="D581" s="38" t="e">
        <f t="shared" si="75"/>
        <v>#N/A</v>
      </c>
      <c r="E581" s="39" t="e">
        <f t="shared" si="81"/>
        <v>#N/A</v>
      </c>
      <c r="F581" s="40" t="e">
        <f t="shared" si="76"/>
        <v>#N/A</v>
      </c>
      <c r="G581" s="40" t="str">
        <f t="shared" si="77"/>
        <v/>
      </c>
      <c r="H581" s="42" t="e">
        <f>IF(F581&lt;=$G$10,$G$3,"")</f>
        <v>#N/A</v>
      </c>
      <c r="I581" s="41" t="e">
        <f>IF(B581&lt;&gt;"",$G$4,"")</f>
        <v>#N/A</v>
      </c>
      <c r="J581" s="41" t="str">
        <f t="shared" si="78"/>
        <v/>
      </c>
      <c r="K581" s="41" t="e">
        <f>IF(B581&lt;&gt;"",J581*H581/12,"")</f>
        <v>#N/A</v>
      </c>
      <c r="L581" s="41" t="e">
        <f>IF(B581&lt;&gt;"",M581-J581,"")</f>
        <v>#N/A</v>
      </c>
      <c r="M581" s="41" t="e">
        <f>IF(B581&lt;&gt;"",M580+I581+K581,"")</f>
        <v>#N/A</v>
      </c>
      <c r="N581" s="41" t="str">
        <f>IF(G581&lt;&gt;"",IF(E581&gt;=$G$7,$G$5,0),"")</f>
        <v/>
      </c>
      <c r="O581" s="41" t="str">
        <f t="shared" si="79"/>
        <v/>
      </c>
      <c r="P581" s="41" t="str">
        <f>IF(G581&lt;&gt;"",R580*H581/12,"")</f>
        <v/>
      </c>
      <c r="Q581" s="41" t="str">
        <f>IF(G581&lt;&gt;"",R581-O581,"")</f>
        <v/>
      </c>
      <c r="R581" s="41" t="str">
        <f>IF(G581&lt;&gt;"",R580+N581+P581,"")</f>
        <v/>
      </c>
      <c r="T581" s="40" t="e">
        <f t="shared" si="80"/>
        <v>#N/A</v>
      </c>
      <c r="U581" s="53" t="str">
        <f>J581</f>
        <v/>
      </c>
      <c r="V581" s="53" t="e">
        <f>M581</f>
        <v>#N/A</v>
      </c>
      <c r="W581" s="53" t="str">
        <f>O581</f>
        <v/>
      </c>
      <c r="X581" s="53" t="str">
        <f>R581</f>
        <v/>
      </c>
    </row>
    <row r="582" spans="1:24" x14ac:dyDescent="0.35">
      <c r="A582" s="37" t="str">
        <f t="shared" si="73"/>
        <v/>
      </c>
      <c r="B582" s="37" t="e">
        <f>IF(F582&lt;=$G$10,VLOOKUP('[1]KALKULATOR 2023 PPK'!A597,[1]Robocze!$B$23:$C$102,2),"")</f>
        <v>#N/A</v>
      </c>
      <c r="C582" s="37" t="e">
        <f t="shared" si="74"/>
        <v>#N/A</v>
      </c>
      <c r="D582" s="38" t="e">
        <f t="shared" si="75"/>
        <v>#N/A</v>
      </c>
      <c r="E582" s="39" t="e">
        <f t="shared" si="81"/>
        <v>#N/A</v>
      </c>
      <c r="F582" s="43" t="e">
        <f t="shared" si="76"/>
        <v>#N/A</v>
      </c>
      <c r="G582" s="40" t="str">
        <f t="shared" si="77"/>
        <v/>
      </c>
      <c r="H582" s="42" t="e">
        <f>IF(F582&lt;=$G$10,$G$3,"")</f>
        <v>#N/A</v>
      </c>
      <c r="I582" s="41" t="e">
        <f>IF(B582&lt;&gt;"",$G$4,"")</f>
        <v>#N/A</v>
      </c>
      <c r="J582" s="41" t="str">
        <f t="shared" si="78"/>
        <v/>
      </c>
      <c r="K582" s="41" t="e">
        <f>IF(B582&lt;&gt;"",J582*H582/12,"")</f>
        <v>#N/A</v>
      </c>
      <c r="L582" s="41" t="e">
        <f>IF(B582&lt;&gt;"",M582-J582,"")</f>
        <v>#N/A</v>
      </c>
      <c r="M582" s="41" t="e">
        <f>IF(B582&lt;&gt;"",M581+I582+K582,"")</f>
        <v>#N/A</v>
      </c>
      <c r="N582" s="41" t="str">
        <f>IF(G582&lt;&gt;"",IF(E582&gt;=$G$7,$G$5,0),"")</f>
        <v/>
      </c>
      <c r="O582" s="41" t="str">
        <f t="shared" si="79"/>
        <v/>
      </c>
      <c r="P582" s="41" t="str">
        <f>IF(G582&lt;&gt;"",R581*H582/12,"")</f>
        <v/>
      </c>
      <c r="Q582" s="41" t="str">
        <f>IF(G582&lt;&gt;"",R582-O582,"")</f>
        <v/>
      </c>
      <c r="R582" s="41" t="str">
        <f>IF(G582&lt;&gt;"",R581+N582+P582,"")</f>
        <v/>
      </c>
      <c r="T582" s="40" t="e">
        <f t="shared" si="80"/>
        <v>#N/A</v>
      </c>
      <c r="U582" s="53" t="str">
        <f>J582</f>
        <v/>
      </c>
      <c r="V582" s="53" t="e">
        <f>M582</f>
        <v>#N/A</v>
      </c>
      <c r="W582" s="53" t="str">
        <f>O582</f>
        <v/>
      </c>
      <c r="X582" s="53" t="str">
        <f>R582</f>
        <v/>
      </c>
    </row>
    <row r="583" spans="1:24" x14ac:dyDescent="0.35">
      <c r="A583" s="37" t="str">
        <f t="shared" si="73"/>
        <v/>
      </c>
      <c r="B583" s="37" t="e">
        <f>IF(F583&lt;=$G$10,VLOOKUP('[1]KALKULATOR 2023 PPK'!A598,[1]Robocze!$B$23:$C$102,2),"")</f>
        <v>#N/A</v>
      </c>
      <c r="C583" s="37" t="e">
        <f t="shared" si="74"/>
        <v>#N/A</v>
      </c>
      <c r="D583" s="38" t="e">
        <f t="shared" si="75"/>
        <v>#N/A</v>
      </c>
      <c r="E583" s="39" t="e">
        <f t="shared" si="81"/>
        <v>#N/A</v>
      </c>
      <c r="F583" s="43" t="e">
        <f t="shared" si="76"/>
        <v>#N/A</v>
      </c>
      <c r="G583" s="40" t="str">
        <f t="shared" si="77"/>
        <v/>
      </c>
      <c r="H583" s="42" t="e">
        <f>IF(F583&lt;=$G$10,$G$3,"")</f>
        <v>#N/A</v>
      </c>
      <c r="I583" s="41" t="e">
        <f>IF(B583&lt;&gt;"",$G$4,"")</f>
        <v>#N/A</v>
      </c>
      <c r="J583" s="41" t="str">
        <f t="shared" si="78"/>
        <v/>
      </c>
      <c r="K583" s="41" t="e">
        <f>IF(B583&lt;&gt;"",J583*H583/12,"")</f>
        <v>#N/A</v>
      </c>
      <c r="L583" s="41" t="e">
        <f>IF(B583&lt;&gt;"",M583-J583,"")</f>
        <v>#N/A</v>
      </c>
      <c r="M583" s="41" t="e">
        <f>IF(B583&lt;&gt;"",M582+I583+K583,"")</f>
        <v>#N/A</v>
      </c>
      <c r="N583" s="41" t="str">
        <f>IF(G583&lt;&gt;"",IF(E583&gt;=$G$7,$G$5,0),"")</f>
        <v/>
      </c>
      <c r="O583" s="41" t="str">
        <f t="shared" si="79"/>
        <v/>
      </c>
      <c r="P583" s="41" t="str">
        <f>IF(G583&lt;&gt;"",R582*H583/12,"")</f>
        <v/>
      </c>
      <c r="Q583" s="41" t="str">
        <f>IF(G583&lt;&gt;"",R583-O583,"")</f>
        <v/>
      </c>
      <c r="R583" s="41" t="str">
        <f>IF(G583&lt;&gt;"",R582+N583+P583,"")</f>
        <v/>
      </c>
      <c r="T583" s="40" t="e">
        <f t="shared" si="80"/>
        <v>#N/A</v>
      </c>
      <c r="U583" s="53" t="str">
        <f>J583</f>
        <v/>
      </c>
      <c r="V583" s="53" t="e">
        <f>M583</f>
        <v>#N/A</v>
      </c>
      <c r="W583" s="53" t="str">
        <f>O583</f>
        <v/>
      </c>
      <c r="X583" s="53" t="str">
        <f>R583</f>
        <v/>
      </c>
    </row>
    <row r="584" spans="1:24" x14ac:dyDescent="0.35">
      <c r="A584" s="37" t="str">
        <f t="shared" si="73"/>
        <v/>
      </c>
      <c r="B584" s="37" t="e">
        <f>IF(F584&lt;=$G$10,VLOOKUP('[1]KALKULATOR 2023 PPK'!A599,[1]Robocze!$B$23:$C$102,2),"")</f>
        <v>#N/A</v>
      </c>
      <c r="C584" s="37" t="e">
        <f t="shared" si="74"/>
        <v>#N/A</v>
      </c>
      <c r="D584" s="38" t="e">
        <f t="shared" si="75"/>
        <v>#N/A</v>
      </c>
      <c r="E584" s="39" t="e">
        <f t="shared" si="81"/>
        <v>#N/A</v>
      </c>
      <c r="F584" s="43" t="e">
        <f t="shared" si="76"/>
        <v>#N/A</v>
      </c>
      <c r="G584" s="40" t="str">
        <f t="shared" si="77"/>
        <v/>
      </c>
      <c r="H584" s="42" t="e">
        <f>IF(F584&lt;=$G$10,$G$3,"")</f>
        <v>#N/A</v>
      </c>
      <c r="I584" s="41" t="e">
        <f>IF(B584&lt;&gt;"",$G$4,"")</f>
        <v>#N/A</v>
      </c>
      <c r="J584" s="41" t="str">
        <f t="shared" si="78"/>
        <v/>
      </c>
      <c r="K584" s="41" t="e">
        <f>IF(B584&lt;&gt;"",J584*H584/12,"")</f>
        <v>#N/A</v>
      </c>
      <c r="L584" s="41" t="e">
        <f>IF(B584&lt;&gt;"",M584-J584,"")</f>
        <v>#N/A</v>
      </c>
      <c r="M584" s="41" t="e">
        <f>IF(B584&lt;&gt;"",M583+I584+K584,"")</f>
        <v>#N/A</v>
      </c>
      <c r="N584" s="41" t="str">
        <f>IF(G584&lt;&gt;"",IF(E584&gt;=$G$7,$G$5,0),"")</f>
        <v/>
      </c>
      <c r="O584" s="41" t="str">
        <f t="shared" si="79"/>
        <v/>
      </c>
      <c r="P584" s="41" t="str">
        <f>IF(G584&lt;&gt;"",R583*H584/12,"")</f>
        <v/>
      </c>
      <c r="Q584" s="41" t="str">
        <f>IF(G584&lt;&gt;"",R584-O584,"")</f>
        <v/>
      </c>
      <c r="R584" s="41" t="str">
        <f>IF(G584&lt;&gt;"",R583+N584+P584,"")</f>
        <v/>
      </c>
      <c r="T584" s="40" t="e">
        <f t="shared" si="80"/>
        <v>#N/A</v>
      </c>
      <c r="U584" s="53" t="str">
        <f>J584</f>
        <v/>
      </c>
      <c r="V584" s="53" t="e">
        <f>M584</f>
        <v>#N/A</v>
      </c>
      <c r="W584" s="53" t="str">
        <f>O584</f>
        <v/>
      </c>
      <c r="X584" s="53" t="str">
        <f>R584</f>
        <v/>
      </c>
    </row>
    <row r="585" spans="1:24" s="56" customFormat="1" x14ac:dyDescent="0.35">
      <c r="A585" s="37" t="str">
        <f t="shared" si="73"/>
        <v/>
      </c>
      <c r="B585" s="37" t="e">
        <f>IF(F585&lt;=$G$10,VLOOKUP('[1]KALKULATOR 2023 PPK'!A600,[1]Robocze!$B$23:$C$102,2),"")</f>
        <v>#N/A</v>
      </c>
      <c r="C585" s="37" t="e">
        <f t="shared" si="74"/>
        <v>#N/A</v>
      </c>
      <c r="D585" s="38" t="e">
        <f t="shared" si="75"/>
        <v>#N/A</v>
      </c>
      <c r="E585" s="39" t="e">
        <f t="shared" si="81"/>
        <v>#N/A</v>
      </c>
      <c r="F585" s="43" t="e">
        <f t="shared" si="76"/>
        <v>#N/A</v>
      </c>
      <c r="G585" s="40" t="str">
        <f t="shared" si="77"/>
        <v/>
      </c>
      <c r="H585" s="42" t="e">
        <f>IF(F585&lt;=$G$10,$G$3,"")</f>
        <v>#N/A</v>
      </c>
      <c r="I585" s="41" t="e">
        <f>IF(B585&lt;&gt;"",$G$4,"")</f>
        <v>#N/A</v>
      </c>
      <c r="J585" s="41" t="str">
        <f t="shared" si="78"/>
        <v/>
      </c>
      <c r="K585" s="41" t="e">
        <f>IF(B585&lt;&gt;"",J585*H585/12,"")</f>
        <v>#N/A</v>
      </c>
      <c r="L585" s="41" t="e">
        <f>IF(B585&lt;&gt;"",M585-J585,"")</f>
        <v>#N/A</v>
      </c>
      <c r="M585" s="41" t="e">
        <f>IF(B585&lt;&gt;"",M584+I585+K585,"")</f>
        <v>#N/A</v>
      </c>
      <c r="N585" s="41" t="str">
        <f>IF(G585&lt;&gt;"",IF(E585&gt;=$G$7,$G$5,0),"")</f>
        <v/>
      </c>
      <c r="O585" s="41" t="str">
        <f t="shared" si="79"/>
        <v/>
      </c>
      <c r="P585" s="41" t="str">
        <f>IF(G585&lt;&gt;"",R584*H585/12,"")</f>
        <v/>
      </c>
      <c r="Q585" s="41" t="str">
        <f>IF(G585&lt;&gt;"",R585-O585,"")</f>
        <v/>
      </c>
      <c r="R585" s="41" t="str">
        <f>IF(G585&lt;&gt;"",R584+N585+P585,"")</f>
        <v/>
      </c>
      <c r="T585" s="40" t="e">
        <f t="shared" si="80"/>
        <v>#N/A</v>
      </c>
      <c r="U585" s="53" t="str">
        <f>J585</f>
        <v/>
      </c>
      <c r="V585" s="53" t="e">
        <f>M585</f>
        <v>#N/A</v>
      </c>
      <c r="W585" s="53" t="str">
        <f>O585</f>
        <v/>
      </c>
      <c r="X585" s="53" t="str">
        <f>R585</f>
        <v/>
      </c>
    </row>
    <row r="586" spans="1:24" x14ac:dyDescent="0.35">
      <c r="A586" s="37" t="str">
        <f t="shared" si="73"/>
        <v/>
      </c>
      <c r="B586" s="37" t="e">
        <f>IF(F586&lt;=$G$10,VLOOKUP('[1]KALKULATOR 2023 PPK'!A601,[1]Robocze!$B$23:$C$102,2),"")</f>
        <v>#N/A</v>
      </c>
      <c r="C586" s="37" t="e">
        <f t="shared" si="74"/>
        <v>#N/A</v>
      </c>
      <c r="D586" s="38" t="e">
        <f t="shared" si="75"/>
        <v>#N/A</v>
      </c>
      <c r="E586" s="39" t="e">
        <f t="shared" si="81"/>
        <v>#N/A</v>
      </c>
      <c r="F586" s="43" t="e">
        <f t="shared" si="76"/>
        <v>#N/A</v>
      </c>
      <c r="G586" s="40" t="str">
        <f t="shared" si="77"/>
        <v/>
      </c>
      <c r="H586" s="42" t="e">
        <f>IF(F586&lt;=$G$10,$G$3,"")</f>
        <v>#N/A</v>
      </c>
      <c r="I586" s="41" t="e">
        <f>IF(B586&lt;&gt;"",$G$4,"")</f>
        <v>#N/A</v>
      </c>
      <c r="J586" s="41" t="str">
        <f t="shared" si="78"/>
        <v/>
      </c>
      <c r="K586" s="41" t="e">
        <f>IF(B586&lt;&gt;"",J586*H586/12,"")</f>
        <v>#N/A</v>
      </c>
      <c r="L586" s="41" t="e">
        <f>IF(B586&lt;&gt;"",M586-J586,"")</f>
        <v>#N/A</v>
      </c>
      <c r="M586" s="41" t="e">
        <f>IF(B586&lt;&gt;"",M585+I586+K586,"")</f>
        <v>#N/A</v>
      </c>
      <c r="N586" s="41" t="str">
        <f>IF(G586&lt;&gt;"",IF(E586&gt;=$G$7,$G$5,0),"")</f>
        <v/>
      </c>
      <c r="O586" s="41" t="str">
        <f t="shared" si="79"/>
        <v/>
      </c>
      <c r="P586" s="41" t="str">
        <f>IF(G586&lt;&gt;"",R585*H586/12,"")</f>
        <v/>
      </c>
      <c r="Q586" s="41" t="str">
        <f>IF(G586&lt;&gt;"",R586-O586,"")</f>
        <v/>
      </c>
      <c r="R586" s="41" t="str">
        <f>IF(G586&lt;&gt;"",R585+N586+P586,"")</f>
        <v/>
      </c>
      <c r="T586" s="40" t="e">
        <f t="shared" si="80"/>
        <v>#N/A</v>
      </c>
      <c r="U586" s="53" t="str">
        <f>J586</f>
        <v/>
      </c>
      <c r="V586" s="53" t="e">
        <f>M586</f>
        <v>#N/A</v>
      </c>
      <c r="W586" s="53" t="str">
        <f>O586</f>
        <v/>
      </c>
      <c r="X586" s="53" t="str">
        <f>R586</f>
        <v/>
      </c>
    </row>
    <row r="587" spans="1:24" x14ac:dyDescent="0.35">
      <c r="A587" s="37" t="str">
        <f t="shared" si="73"/>
        <v/>
      </c>
      <c r="B587" s="37" t="e">
        <f>IF(F587&lt;=$G$10,VLOOKUP('[1]KALKULATOR 2023 PPK'!A602,[1]Robocze!$B$23:$C$102,2),"")</f>
        <v>#N/A</v>
      </c>
      <c r="C587" s="37" t="e">
        <f t="shared" si="74"/>
        <v>#N/A</v>
      </c>
      <c r="D587" s="38" t="e">
        <f t="shared" si="75"/>
        <v>#N/A</v>
      </c>
      <c r="E587" s="39" t="e">
        <f t="shared" si="81"/>
        <v>#N/A</v>
      </c>
      <c r="F587" s="43" t="e">
        <f t="shared" si="76"/>
        <v>#N/A</v>
      </c>
      <c r="G587" s="40" t="str">
        <f t="shared" si="77"/>
        <v/>
      </c>
      <c r="H587" s="42" t="e">
        <f>IF(F587&lt;=$G$10,$G$3,"")</f>
        <v>#N/A</v>
      </c>
      <c r="I587" s="41" t="e">
        <f>IF(B587&lt;&gt;"",$G$4,"")</f>
        <v>#N/A</v>
      </c>
      <c r="J587" s="41" t="str">
        <f t="shared" si="78"/>
        <v/>
      </c>
      <c r="K587" s="41" t="e">
        <f>IF(B587&lt;&gt;"",J587*H587/12,"")</f>
        <v>#N/A</v>
      </c>
      <c r="L587" s="41" t="e">
        <f>IF(B587&lt;&gt;"",M587-J587,"")</f>
        <v>#N/A</v>
      </c>
      <c r="M587" s="41" t="e">
        <f>IF(B587&lt;&gt;"",M586+I587+K587,"")</f>
        <v>#N/A</v>
      </c>
      <c r="N587" s="41" t="str">
        <f>IF(G587&lt;&gt;"",IF(E587&gt;=$G$7,$G$5,0),"")</f>
        <v/>
      </c>
      <c r="O587" s="41" t="str">
        <f t="shared" si="79"/>
        <v/>
      </c>
      <c r="P587" s="41" t="str">
        <f>IF(G587&lt;&gt;"",R586*H587/12,"")</f>
        <v/>
      </c>
      <c r="Q587" s="41" t="str">
        <f>IF(G587&lt;&gt;"",R587-O587,"")</f>
        <v/>
      </c>
      <c r="R587" s="41" t="str">
        <f>IF(G587&lt;&gt;"",R586+N587+P587,"")</f>
        <v/>
      </c>
      <c r="T587" s="40" t="e">
        <f t="shared" si="80"/>
        <v>#N/A</v>
      </c>
      <c r="U587" s="53" t="str">
        <f>J587</f>
        <v/>
      </c>
      <c r="V587" s="53" t="e">
        <f>M587</f>
        <v>#N/A</v>
      </c>
      <c r="W587" s="53" t="str">
        <f>O587</f>
        <v/>
      </c>
      <c r="X587" s="53" t="str">
        <f>R587</f>
        <v/>
      </c>
    </row>
    <row r="588" spans="1:24" x14ac:dyDescent="0.35">
      <c r="A588" s="37" t="str">
        <f t="shared" si="73"/>
        <v/>
      </c>
      <c r="B588" s="37" t="e">
        <f>IF(F588&lt;=$G$10,VLOOKUP('[1]KALKULATOR 2023 PPK'!A603,[1]Robocze!$B$23:$C$102,2),"")</f>
        <v>#N/A</v>
      </c>
      <c r="C588" s="37" t="e">
        <f t="shared" si="74"/>
        <v>#N/A</v>
      </c>
      <c r="D588" s="38" t="e">
        <f t="shared" si="75"/>
        <v>#N/A</v>
      </c>
      <c r="E588" s="39" t="e">
        <f t="shared" si="81"/>
        <v>#N/A</v>
      </c>
      <c r="F588" s="43" t="e">
        <f t="shared" si="76"/>
        <v>#N/A</v>
      </c>
      <c r="G588" s="40" t="str">
        <f t="shared" si="77"/>
        <v/>
      </c>
      <c r="H588" s="42" t="e">
        <f>IF(F588&lt;=$G$10,$G$3,"")</f>
        <v>#N/A</v>
      </c>
      <c r="I588" s="41" t="e">
        <f>IF(B588&lt;&gt;"",$G$4,"")</f>
        <v>#N/A</v>
      </c>
      <c r="J588" s="41" t="str">
        <f t="shared" si="78"/>
        <v/>
      </c>
      <c r="K588" s="41" t="e">
        <f>IF(B588&lt;&gt;"",J588*H588/12,"")</f>
        <v>#N/A</v>
      </c>
      <c r="L588" s="41" t="e">
        <f>IF(B588&lt;&gt;"",M588-J588,"")</f>
        <v>#N/A</v>
      </c>
      <c r="M588" s="41" t="e">
        <f>IF(B588&lt;&gt;"",M587+I588+K588,"")</f>
        <v>#N/A</v>
      </c>
      <c r="N588" s="41" t="str">
        <f>IF(G588&lt;&gt;"",IF(E588&gt;=$G$7,$G$5,0),"")</f>
        <v/>
      </c>
      <c r="O588" s="41" t="str">
        <f t="shared" si="79"/>
        <v/>
      </c>
      <c r="P588" s="41" t="str">
        <f>IF(G588&lt;&gt;"",R587*H588/12,"")</f>
        <v/>
      </c>
      <c r="Q588" s="41" t="str">
        <f>IF(G588&lt;&gt;"",R588-O588,"")</f>
        <v/>
      </c>
      <c r="R588" s="41" t="str">
        <f>IF(G588&lt;&gt;"",R587+N588+P588,"")</f>
        <v/>
      </c>
      <c r="T588" s="40" t="e">
        <f t="shared" si="80"/>
        <v>#N/A</v>
      </c>
      <c r="U588" s="53" t="str">
        <f>J588</f>
        <v/>
      </c>
      <c r="V588" s="53" t="e">
        <f>M588</f>
        <v>#N/A</v>
      </c>
      <c r="W588" s="53" t="str">
        <f>O588</f>
        <v/>
      </c>
      <c r="X588" s="53" t="str">
        <f>R588</f>
        <v/>
      </c>
    </row>
    <row r="589" spans="1:24" x14ac:dyDescent="0.35">
      <c r="A589" s="37" t="str">
        <f t="shared" si="73"/>
        <v/>
      </c>
      <c r="B589" s="37" t="e">
        <f>IF(F589&lt;=$G$10,VLOOKUP('[1]KALKULATOR 2023 PPK'!A604,[1]Robocze!$B$23:$C$102,2),"")</f>
        <v>#N/A</v>
      </c>
      <c r="C589" s="37" t="e">
        <f t="shared" si="74"/>
        <v>#N/A</v>
      </c>
      <c r="D589" s="38" t="e">
        <f t="shared" si="75"/>
        <v>#N/A</v>
      </c>
      <c r="E589" s="39" t="e">
        <f t="shared" si="81"/>
        <v>#N/A</v>
      </c>
      <c r="F589" s="43" t="e">
        <f t="shared" si="76"/>
        <v>#N/A</v>
      </c>
      <c r="G589" s="40" t="str">
        <f t="shared" si="77"/>
        <v/>
      </c>
      <c r="H589" s="42" t="e">
        <f>IF(F589&lt;=$G$10,$G$3,"")</f>
        <v>#N/A</v>
      </c>
      <c r="I589" s="41" t="e">
        <f>IF(B589&lt;&gt;"",$G$4,"")</f>
        <v>#N/A</v>
      </c>
      <c r="J589" s="41" t="str">
        <f t="shared" si="78"/>
        <v/>
      </c>
      <c r="K589" s="41" t="e">
        <f>IF(B589&lt;&gt;"",J589*H589/12,"")</f>
        <v>#N/A</v>
      </c>
      <c r="L589" s="41" t="e">
        <f>IF(B589&lt;&gt;"",M589-J589,"")</f>
        <v>#N/A</v>
      </c>
      <c r="M589" s="41" t="e">
        <f>IF(B589&lt;&gt;"",M588+I589+K589,"")</f>
        <v>#N/A</v>
      </c>
      <c r="N589" s="41" t="str">
        <f>IF(G589&lt;&gt;"",IF(E589&gt;=$G$7,$G$5,0),"")</f>
        <v/>
      </c>
      <c r="O589" s="41" t="str">
        <f t="shared" si="79"/>
        <v/>
      </c>
      <c r="P589" s="41" t="str">
        <f>IF(G589&lt;&gt;"",R588*H589/12,"")</f>
        <v/>
      </c>
      <c r="Q589" s="41" t="str">
        <f>IF(G589&lt;&gt;"",R589-O589,"")</f>
        <v/>
      </c>
      <c r="R589" s="41" t="str">
        <f>IF(G589&lt;&gt;"",R588+N589+P589,"")</f>
        <v/>
      </c>
      <c r="T589" s="40" t="e">
        <f t="shared" si="80"/>
        <v>#N/A</v>
      </c>
      <c r="U589" s="53" t="str">
        <f>J589</f>
        <v/>
      </c>
      <c r="V589" s="53" t="e">
        <f>M589</f>
        <v>#N/A</v>
      </c>
      <c r="W589" s="53" t="str">
        <f>O589</f>
        <v/>
      </c>
      <c r="X589" s="53" t="str">
        <f>R589</f>
        <v/>
      </c>
    </row>
    <row r="590" spans="1:24" x14ac:dyDescent="0.35">
      <c r="A590" s="37" t="str">
        <f t="shared" si="73"/>
        <v/>
      </c>
      <c r="B590" s="37" t="e">
        <f>IF(F590&lt;=$G$10,VLOOKUP('[1]KALKULATOR 2023 PPK'!A605,[1]Robocze!$B$23:$C$102,2),"")</f>
        <v>#N/A</v>
      </c>
      <c r="C590" s="37" t="e">
        <f t="shared" si="74"/>
        <v>#N/A</v>
      </c>
      <c r="D590" s="38" t="e">
        <f t="shared" si="75"/>
        <v>#N/A</v>
      </c>
      <c r="E590" s="39" t="e">
        <f t="shared" si="81"/>
        <v>#N/A</v>
      </c>
      <c r="F590" s="43" t="e">
        <f t="shared" si="76"/>
        <v>#N/A</v>
      </c>
      <c r="G590" s="40" t="str">
        <f t="shared" si="77"/>
        <v/>
      </c>
      <c r="H590" s="42" t="e">
        <f>IF(F590&lt;=$G$10,$G$3,"")</f>
        <v>#N/A</v>
      </c>
      <c r="I590" s="41" t="e">
        <f>IF(B590&lt;&gt;"",$G$4,"")</f>
        <v>#N/A</v>
      </c>
      <c r="J590" s="41" t="str">
        <f t="shared" si="78"/>
        <v/>
      </c>
      <c r="K590" s="41" t="e">
        <f>IF(B590&lt;&gt;"",J590*H590/12,"")</f>
        <v>#N/A</v>
      </c>
      <c r="L590" s="41" t="e">
        <f>IF(B590&lt;&gt;"",M590-J590,"")</f>
        <v>#N/A</v>
      </c>
      <c r="M590" s="41" t="e">
        <f>IF(B590&lt;&gt;"",M589+I590+K590,"")</f>
        <v>#N/A</v>
      </c>
      <c r="N590" s="41" t="str">
        <f>IF(G590&lt;&gt;"",IF(E590&gt;=$G$7,$G$5,0),"")</f>
        <v/>
      </c>
      <c r="O590" s="41" t="str">
        <f t="shared" si="79"/>
        <v/>
      </c>
      <c r="P590" s="41" t="str">
        <f>IF(G590&lt;&gt;"",R589*H590/12,"")</f>
        <v/>
      </c>
      <c r="Q590" s="41" t="str">
        <f>IF(G590&lt;&gt;"",R590-O590,"")</f>
        <v/>
      </c>
      <c r="R590" s="41" t="str">
        <f>IF(G590&lt;&gt;"",R589+N590+P590,"")</f>
        <v/>
      </c>
      <c r="T590" s="40" t="e">
        <f t="shared" si="80"/>
        <v>#N/A</v>
      </c>
      <c r="U590" s="53" t="str">
        <f>J590</f>
        <v/>
      </c>
      <c r="V590" s="53" t="e">
        <f>M590</f>
        <v>#N/A</v>
      </c>
      <c r="W590" s="53" t="str">
        <f>O590</f>
        <v/>
      </c>
      <c r="X590" s="53" t="str">
        <f>R590</f>
        <v/>
      </c>
    </row>
    <row r="591" spans="1:24" x14ac:dyDescent="0.35">
      <c r="A591" s="37" t="str">
        <f t="shared" si="73"/>
        <v/>
      </c>
      <c r="B591" s="37" t="e">
        <f>IF(F591&lt;=$G$10,VLOOKUP('[1]KALKULATOR 2023 PPK'!A606,[1]Robocze!$B$23:$C$102,2),"")</f>
        <v>#N/A</v>
      </c>
      <c r="C591" s="37" t="e">
        <f t="shared" si="74"/>
        <v>#N/A</v>
      </c>
      <c r="D591" s="38" t="e">
        <f t="shared" si="75"/>
        <v>#N/A</v>
      </c>
      <c r="E591" s="39" t="e">
        <f t="shared" si="81"/>
        <v>#N/A</v>
      </c>
      <c r="F591" s="43" t="e">
        <f t="shared" si="76"/>
        <v>#N/A</v>
      </c>
      <c r="G591" s="40" t="str">
        <f t="shared" si="77"/>
        <v/>
      </c>
      <c r="H591" s="42" t="e">
        <f>IF(F591&lt;=$G$10,$G$3,"")</f>
        <v>#N/A</v>
      </c>
      <c r="I591" s="41" t="e">
        <f>IF(B591&lt;&gt;"",$G$4,"")</f>
        <v>#N/A</v>
      </c>
      <c r="J591" s="41" t="str">
        <f t="shared" si="78"/>
        <v/>
      </c>
      <c r="K591" s="41" t="e">
        <f>IF(B591&lt;&gt;"",J591*H591/12,"")</f>
        <v>#N/A</v>
      </c>
      <c r="L591" s="41" t="e">
        <f>IF(B591&lt;&gt;"",M591-J591,"")</f>
        <v>#N/A</v>
      </c>
      <c r="M591" s="41" t="e">
        <f>IF(B591&lt;&gt;"",M590+I591+K591,"")</f>
        <v>#N/A</v>
      </c>
      <c r="N591" s="41" t="str">
        <f>IF(G591&lt;&gt;"",IF(E591&gt;=$G$7,$G$5,0),"")</f>
        <v/>
      </c>
      <c r="O591" s="41" t="str">
        <f t="shared" si="79"/>
        <v/>
      </c>
      <c r="P591" s="41" t="str">
        <f>IF(G591&lt;&gt;"",R590*H591/12,"")</f>
        <v/>
      </c>
      <c r="Q591" s="41" t="str">
        <f>IF(G591&lt;&gt;"",R591-O591,"")</f>
        <v/>
      </c>
      <c r="R591" s="41" t="str">
        <f>IF(G591&lt;&gt;"",R590+N591+P591,"")</f>
        <v/>
      </c>
      <c r="T591" s="40" t="e">
        <f t="shared" si="80"/>
        <v>#N/A</v>
      </c>
      <c r="U591" s="53" t="str">
        <f>J591</f>
        <v/>
      </c>
      <c r="V591" s="53" t="e">
        <f>M591</f>
        <v>#N/A</v>
      </c>
      <c r="W591" s="53" t="str">
        <f>O591</f>
        <v/>
      </c>
      <c r="X591" s="53" t="str">
        <f>R591</f>
        <v/>
      </c>
    </row>
    <row r="592" spans="1:24" x14ac:dyDescent="0.35">
      <c r="A592" s="37" t="str">
        <f t="shared" si="73"/>
        <v/>
      </c>
      <c r="B592" s="44" t="e">
        <f>IF(F592&lt;=$G$10,VLOOKUP('[1]KALKULATOR 2023 PPK'!A607,[1]Robocze!$B$23:$C$102,2),"")</f>
        <v>#N/A</v>
      </c>
      <c r="C592" s="44" t="e">
        <f t="shared" si="74"/>
        <v>#N/A</v>
      </c>
      <c r="D592" s="38" t="e">
        <f t="shared" si="75"/>
        <v>#N/A</v>
      </c>
      <c r="E592" s="45" t="e">
        <f t="shared" si="81"/>
        <v>#N/A</v>
      </c>
      <c r="F592" s="46" t="e">
        <f t="shared" si="76"/>
        <v>#N/A</v>
      </c>
      <c r="G592" s="47" t="str">
        <f t="shared" si="77"/>
        <v/>
      </c>
      <c r="H592" s="42" t="e">
        <f>IF(F592&lt;=$G$10,$G$3,"")</f>
        <v>#N/A</v>
      </c>
      <c r="I592" s="41" t="e">
        <f>IF(B592&lt;&gt;"",$G$4,"")</f>
        <v>#N/A</v>
      </c>
      <c r="J592" s="48" t="str">
        <f t="shared" si="78"/>
        <v/>
      </c>
      <c r="K592" s="41" t="e">
        <f>IF(B592&lt;&gt;"",J592*H592/12,"")</f>
        <v>#N/A</v>
      </c>
      <c r="L592" s="48" t="e">
        <f>IF(B592&lt;&gt;"",M592-J592,"")</f>
        <v>#N/A</v>
      </c>
      <c r="M592" s="41" t="e">
        <f>IF(B592&lt;&gt;"",M591+I592+K592,"")</f>
        <v>#N/A</v>
      </c>
      <c r="N592" s="41" t="str">
        <f>IF(G592&lt;&gt;"",IF(E592&gt;=$G$7,$G$5,0),"")</f>
        <v/>
      </c>
      <c r="O592" s="48" t="str">
        <f t="shared" si="79"/>
        <v/>
      </c>
      <c r="P592" s="41" t="str">
        <f>IF(G592&lt;&gt;"",R591*H592/12,"")</f>
        <v/>
      </c>
      <c r="Q592" s="48" t="str">
        <f>IF(G592&lt;&gt;"",R592-O592,"")</f>
        <v/>
      </c>
      <c r="R592" s="41" t="str">
        <f>IF(G592&lt;&gt;"",R591+N592+P592,"")</f>
        <v/>
      </c>
      <c r="T592" s="40" t="e">
        <f t="shared" si="80"/>
        <v>#N/A</v>
      </c>
      <c r="U592" s="53" t="str">
        <f>J592</f>
        <v/>
      </c>
      <c r="V592" s="53" t="e">
        <f>M592</f>
        <v>#N/A</v>
      </c>
      <c r="W592" s="53" t="str">
        <f>O592</f>
        <v/>
      </c>
      <c r="X592" s="53" t="str">
        <f>R592</f>
        <v/>
      </c>
    </row>
    <row r="593" spans="1:24" x14ac:dyDescent="0.35">
      <c r="A593" s="37" t="str">
        <f t="shared" si="73"/>
        <v/>
      </c>
      <c r="B593" s="37" t="e">
        <f>IF(F593&lt;=$G$10,VLOOKUP('[1]KALKULATOR 2023 PPK'!A608,[1]Robocze!$B$23:$C$102,2),"")</f>
        <v>#N/A</v>
      </c>
      <c r="C593" s="37" t="e">
        <f t="shared" si="74"/>
        <v>#N/A</v>
      </c>
      <c r="D593" s="38" t="e">
        <f t="shared" si="75"/>
        <v>#N/A</v>
      </c>
      <c r="E593" s="39" t="e">
        <f t="shared" si="81"/>
        <v>#N/A</v>
      </c>
      <c r="F593" s="40" t="e">
        <f t="shared" si="76"/>
        <v>#N/A</v>
      </c>
      <c r="G593" s="40" t="str">
        <f t="shared" si="77"/>
        <v/>
      </c>
      <c r="H593" s="42" t="e">
        <f>IF(F593&lt;=$G$10,$G$3,"")</f>
        <v>#N/A</v>
      </c>
      <c r="I593" s="41" t="e">
        <f>IF(B593&lt;&gt;"",$G$4,"")</f>
        <v>#N/A</v>
      </c>
      <c r="J593" s="41" t="str">
        <f t="shared" si="78"/>
        <v/>
      </c>
      <c r="K593" s="41" t="e">
        <f>IF(B593&lt;&gt;"",J593*H593/12,"")</f>
        <v>#N/A</v>
      </c>
      <c r="L593" s="41" t="e">
        <f>IF(B593&lt;&gt;"",M593-J593,"")</f>
        <v>#N/A</v>
      </c>
      <c r="M593" s="41" t="e">
        <f>IF(B593&lt;&gt;"",M592+I593+K593,"")</f>
        <v>#N/A</v>
      </c>
      <c r="N593" s="41" t="str">
        <f>IF(G593&lt;&gt;"",IF(E593&gt;=$G$7,$G$5,0),"")</f>
        <v/>
      </c>
      <c r="O593" s="41" t="str">
        <f t="shared" si="79"/>
        <v/>
      </c>
      <c r="P593" s="41" t="str">
        <f>IF(G593&lt;&gt;"",R592*H593/12,"")</f>
        <v/>
      </c>
      <c r="Q593" s="41" t="str">
        <f>IF(G593&lt;&gt;"",R593-O593,"")</f>
        <v/>
      </c>
      <c r="R593" s="41" t="str">
        <f>IF(G593&lt;&gt;"",R592+N593+P593,"")</f>
        <v/>
      </c>
      <c r="T593" s="40" t="e">
        <f t="shared" si="80"/>
        <v>#N/A</v>
      </c>
      <c r="U593" s="53" t="str">
        <f>J593</f>
        <v/>
      </c>
      <c r="V593" s="53" t="e">
        <f>M593</f>
        <v>#N/A</v>
      </c>
      <c r="W593" s="53" t="str">
        <f>O593</f>
        <v/>
      </c>
      <c r="X593" s="53" t="str">
        <f>R593</f>
        <v/>
      </c>
    </row>
    <row r="594" spans="1:24" x14ac:dyDescent="0.35">
      <c r="A594" s="37" t="str">
        <f t="shared" ref="A594:A657" si="82">IFERROR(IF((A593+1)&lt;=($G$8-$G$6)*12,A593+1,""),"")</f>
        <v/>
      </c>
      <c r="B594" s="37" t="e">
        <f>IF(F594&lt;=$G$10,VLOOKUP('[1]KALKULATOR 2023 PPK'!A609,[1]Robocze!$B$23:$C$102,2),"")</f>
        <v>#N/A</v>
      </c>
      <c r="C594" s="37" t="e">
        <f t="shared" ref="C594:C657" si="83">IF(B594="","",YEAR(F594))</f>
        <v>#N/A</v>
      </c>
      <c r="D594" s="38" t="e">
        <f t="shared" ref="D594:D657" si="84">IF(B594&lt;&gt;"",TEXT(F594,"mmmm"),"")</f>
        <v>#N/A</v>
      </c>
      <c r="E594" s="39" t="e">
        <f t="shared" si="81"/>
        <v>#N/A</v>
      </c>
      <c r="F594" s="43" t="e">
        <f t="shared" ref="F594:F657" si="85">IF(OR(B593="",F593&gt;$G$10,A594=""),"",EDATE(F593,1))</f>
        <v>#N/A</v>
      </c>
      <c r="G594" s="40" t="str">
        <f t="shared" ref="G594:G657" si="86">IFERROR(EOMONTH(F594,0),"")</f>
        <v/>
      </c>
      <c r="H594" s="42" t="e">
        <f>IF(F594&lt;=$G$10,$G$3,"")</f>
        <v>#N/A</v>
      </c>
      <c r="I594" s="41" t="e">
        <f>IF(B594&lt;&gt;"",$G$4,"")</f>
        <v>#N/A</v>
      </c>
      <c r="J594" s="41" t="str">
        <f t="shared" ref="J594:J657" si="87">IFERROR(J593+I594,"")</f>
        <v/>
      </c>
      <c r="K594" s="41" t="e">
        <f>IF(B594&lt;&gt;"",J594*H594/12,"")</f>
        <v>#N/A</v>
      </c>
      <c r="L594" s="41" t="e">
        <f>IF(B594&lt;&gt;"",M594-J594,"")</f>
        <v>#N/A</v>
      </c>
      <c r="M594" s="41" t="e">
        <f>IF(B594&lt;&gt;"",M593+I594+K594,"")</f>
        <v>#N/A</v>
      </c>
      <c r="N594" s="41" t="str">
        <f>IF(G594&lt;&gt;"",IF(E594&gt;=$G$7,$G$5,0),"")</f>
        <v/>
      </c>
      <c r="O594" s="41" t="str">
        <f t="shared" ref="O594:O657" si="88">IFERROR(O593+N594,"")</f>
        <v/>
      </c>
      <c r="P594" s="41" t="str">
        <f>IF(G594&lt;&gt;"",R593*H594/12,"")</f>
        <v/>
      </c>
      <c r="Q594" s="41" t="str">
        <f>IF(G594&lt;&gt;"",R594-O594,"")</f>
        <v/>
      </c>
      <c r="R594" s="41" t="str">
        <f>IF(G594&lt;&gt;"",R593+N594+P594,"")</f>
        <v/>
      </c>
      <c r="T594" s="40" t="e">
        <f t="shared" ref="T594:T657" si="89">F594</f>
        <v>#N/A</v>
      </c>
      <c r="U594" s="53" t="str">
        <f>J594</f>
        <v/>
      </c>
      <c r="V594" s="53" t="e">
        <f>M594</f>
        <v>#N/A</v>
      </c>
      <c r="W594" s="53" t="str">
        <f>O594</f>
        <v/>
      </c>
      <c r="X594" s="53" t="str">
        <f>R594</f>
        <v/>
      </c>
    </row>
    <row r="595" spans="1:24" x14ac:dyDescent="0.35">
      <c r="A595" s="37" t="str">
        <f t="shared" si="82"/>
        <v/>
      </c>
      <c r="B595" s="37" t="e">
        <f>IF(F595&lt;=$G$10,VLOOKUP('[1]KALKULATOR 2023 PPK'!A610,[1]Robocze!$B$23:$C$102,2),"")</f>
        <v>#N/A</v>
      </c>
      <c r="C595" s="37" t="e">
        <f t="shared" si="83"/>
        <v>#N/A</v>
      </c>
      <c r="D595" s="38" t="e">
        <f t="shared" si="84"/>
        <v>#N/A</v>
      </c>
      <c r="E595" s="39" t="e">
        <f t="shared" ref="E595:E658" si="90">IF(B595="","",E594+1/12)</f>
        <v>#N/A</v>
      </c>
      <c r="F595" s="43" t="e">
        <f t="shared" si="85"/>
        <v>#N/A</v>
      </c>
      <c r="G595" s="40" t="str">
        <f t="shared" si="86"/>
        <v/>
      </c>
      <c r="H595" s="42" t="e">
        <f>IF(F595&lt;=$G$10,$G$3,"")</f>
        <v>#N/A</v>
      </c>
      <c r="I595" s="41" t="e">
        <f>IF(B595&lt;&gt;"",$G$4,"")</f>
        <v>#N/A</v>
      </c>
      <c r="J595" s="41" t="str">
        <f t="shared" si="87"/>
        <v/>
      </c>
      <c r="K595" s="41" t="e">
        <f>IF(B595&lt;&gt;"",J595*H595/12,"")</f>
        <v>#N/A</v>
      </c>
      <c r="L595" s="41" t="e">
        <f>IF(B595&lt;&gt;"",M595-J595,"")</f>
        <v>#N/A</v>
      </c>
      <c r="M595" s="41" t="e">
        <f>IF(B595&lt;&gt;"",M594+I595+K595,"")</f>
        <v>#N/A</v>
      </c>
      <c r="N595" s="41" t="str">
        <f>IF(G595&lt;&gt;"",IF(E595&gt;=$G$7,$G$5,0),"")</f>
        <v/>
      </c>
      <c r="O595" s="41" t="str">
        <f t="shared" si="88"/>
        <v/>
      </c>
      <c r="P595" s="41" t="str">
        <f>IF(G595&lt;&gt;"",R594*H595/12,"")</f>
        <v/>
      </c>
      <c r="Q595" s="41" t="str">
        <f>IF(G595&lt;&gt;"",R595-O595,"")</f>
        <v/>
      </c>
      <c r="R595" s="41" t="str">
        <f>IF(G595&lt;&gt;"",R594+N595+P595,"")</f>
        <v/>
      </c>
      <c r="T595" s="40" t="e">
        <f t="shared" si="89"/>
        <v>#N/A</v>
      </c>
      <c r="U595" s="53" t="str">
        <f>J595</f>
        <v/>
      </c>
      <c r="V595" s="53" t="e">
        <f>M595</f>
        <v>#N/A</v>
      </c>
      <c r="W595" s="53" t="str">
        <f>O595</f>
        <v/>
      </c>
      <c r="X595" s="53" t="str">
        <f>R595</f>
        <v/>
      </c>
    </row>
    <row r="596" spans="1:24" x14ac:dyDescent="0.35">
      <c r="A596" s="37" t="str">
        <f t="shared" si="82"/>
        <v/>
      </c>
      <c r="B596" s="37" t="e">
        <f>IF(F596&lt;=$G$10,VLOOKUP('[1]KALKULATOR 2023 PPK'!A611,[1]Robocze!$B$23:$C$102,2),"")</f>
        <v>#N/A</v>
      </c>
      <c r="C596" s="37" t="e">
        <f t="shared" si="83"/>
        <v>#N/A</v>
      </c>
      <c r="D596" s="38" t="e">
        <f t="shared" si="84"/>
        <v>#N/A</v>
      </c>
      <c r="E596" s="39" t="e">
        <f t="shared" si="90"/>
        <v>#N/A</v>
      </c>
      <c r="F596" s="43" t="e">
        <f t="shared" si="85"/>
        <v>#N/A</v>
      </c>
      <c r="G596" s="40" t="str">
        <f t="shared" si="86"/>
        <v/>
      </c>
      <c r="H596" s="42" t="e">
        <f>IF(F596&lt;=$G$10,$G$3,"")</f>
        <v>#N/A</v>
      </c>
      <c r="I596" s="41" t="e">
        <f>IF(B596&lt;&gt;"",$G$4,"")</f>
        <v>#N/A</v>
      </c>
      <c r="J596" s="41" t="str">
        <f t="shared" si="87"/>
        <v/>
      </c>
      <c r="K596" s="41" t="e">
        <f>IF(B596&lt;&gt;"",J596*H596/12,"")</f>
        <v>#N/A</v>
      </c>
      <c r="L596" s="41" t="e">
        <f>IF(B596&lt;&gt;"",M596-J596,"")</f>
        <v>#N/A</v>
      </c>
      <c r="M596" s="41" t="e">
        <f>IF(B596&lt;&gt;"",M595+I596+K596,"")</f>
        <v>#N/A</v>
      </c>
      <c r="N596" s="41" t="str">
        <f>IF(G596&lt;&gt;"",IF(E596&gt;=$G$7,$G$5,0),"")</f>
        <v/>
      </c>
      <c r="O596" s="41" t="str">
        <f t="shared" si="88"/>
        <v/>
      </c>
      <c r="P596" s="41" t="str">
        <f>IF(G596&lt;&gt;"",R595*H596/12,"")</f>
        <v/>
      </c>
      <c r="Q596" s="41" t="str">
        <f>IF(G596&lt;&gt;"",R596-O596,"")</f>
        <v/>
      </c>
      <c r="R596" s="41" t="str">
        <f>IF(G596&lt;&gt;"",R595+N596+P596,"")</f>
        <v/>
      </c>
      <c r="T596" s="40" t="e">
        <f t="shared" si="89"/>
        <v>#N/A</v>
      </c>
      <c r="U596" s="53" t="str">
        <f>J596</f>
        <v/>
      </c>
      <c r="V596" s="53" t="e">
        <f>M596</f>
        <v>#N/A</v>
      </c>
      <c r="W596" s="53" t="str">
        <f>O596</f>
        <v/>
      </c>
      <c r="X596" s="53" t="str">
        <f>R596</f>
        <v/>
      </c>
    </row>
    <row r="597" spans="1:24" s="56" customFormat="1" x14ac:dyDescent="0.35">
      <c r="A597" s="37" t="str">
        <f t="shared" si="82"/>
        <v/>
      </c>
      <c r="B597" s="37" t="e">
        <f>IF(F597&lt;=$G$10,VLOOKUP('[1]KALKULATOR 2023 PPK'!A612,[1]Robocze!$B$23:$C$102,2),"")</f>
        <v>#N/A</v>
      </c>
      <c r="C597" s="37" t="e">
        <f t="shared" si="83"/>
        <v>#N/A</v>
      </c>
      <c r="D597" s="38" t="e">
        <f t="shared" si="84"/>
        <v>#N/A</v>
      </c>
      <c r="E597" s="39" t="e">
        <f t="shared" si="90"/>
        <v>#N/A</v>
      </c>
      <c r="F597" s="43" t="e">
        <f t="shared" si="85"/>
        <v>#N/A</v>
      </c>
      <c r="G597" s="40" t="str">
        <f t="shared" si="86"/>
        <v/>
      </c>
      <c r="H597" s="42" t="e">
        <f>IF(F597&lt;=$G$10,$G$3,"")</f>
        <v>#N/A</v>
      </c>
      <c r="I597" s="41" t="e">
        <f>IF(B597&lt;&gt;"",$G$4,"")</f>
        <v>#N/A</v>
      </c>
      <c r="J597" s="41" t="str">
        <f t="shared" si="87"/>
        <v/>
      </c>
      <c r="K597" s="41" t="e">
        <f>IF(B597&lt;&gt;"",J597*H597/12,"")</f>
        <v>#N/A</v>
      </c>
      <c r="L597" s="41" t="e">
        <f>IF(B597&lt;&gt;"",M597-J597,"")</f>
        <v>#N/A</v>
      </c>
      <c r="M597" s="41" t="e">
        <f>IF(B597&lt;&gt;"",M596+I597+K597,"")</f>
        <v>#N/A</v>
      </c>
      <c r="N597" s="41" t="str">
        <f>IF(G597&lt;&gt;"",IF(E597&gt;=$G$7,$G$5,0),"")</f>
        <v/>
      </c>
      <c r="O597" s="41" t="str">
        <f t="shared" si="88"/>
        <v/>
      </c>
      <c r="P597" s="41" t="str">
        <f>IF(G597&lt;&gt;"",R596*H597/12,"")</f>
        <v/>
      </c>
      <c r="Q597" s="41" t="str">
        <f>IF(G597&lt;&gt;"",R597-O597,"")</f>
        <v/>
      </c>
      <c r="R597" s="41" t="str">
        <f>IF(G597&lt;&gt;"",R596+N597+P597,"")</f>
        <v/>
      </c>
      <c r="T597" s="40" t="e">
        <f t="shared" si="89"/>
        <v>#N/A</v>
      </c>
      <c r="U597" s="53" t="str">
        <f>J597</f>
        <v/>
      </c>
      <c r="V597" s="53" t="e">
        <f>M597</f>
        <v>#N/A</v>
      </c>
      <c r="W597" s="53" t="str">
        <f>O597</f>
        <v/>
      </c>
      <c r="X597" s="53" t="str">
        <f>R597</f>
        <v/>
      </c>
    </row>
    <row r="598" spans="1:24" s="56" customFormat="1" x14ac:dyDescent="0.35">
      <c r="A598" s="37" t="str">
        <f t="shared" si="82"/>
        <v/>
      </c>
      <c r="B598" s="37" t="e">
        <f>IF(F598&lt;=$G$10,VLOOKUP('[1]KALKULATOR 2023 PPK'!A613,[1]Robocze!$B$23:$C$102,2),"")</f>
        <v>#N/A</v>
      </c>
      <c r="C598" s="37" t="e">
        <f t="shared" si="83"/>
        <v>#N/A</v>
      </c>
      <c r="D598" s="38" t="e">
        <f t="shared" si="84"/>
        <v>#N/A</v>
      </c>
      <c r="E598" s="39" t="e">
        <f t="shared" si="90"/>
        <v>#N/A</v>
      </c>
      <c r="F598" s="43" t="e">
        <f t="shared" si="85"/>
        <v>#N/A</v>
      </c>
      <c r="G598" s="40" t="str">
        <f t="shared" si="86"/>
        <v/>
      </c>
      <c r="H598" s="42" t="e">
        <f>IF(F598&lt;=$G$10,$G$3,"")</f>
        <v>#N/A</v>
      </c>
      <c r="I598" s="41" t="e">
        <f>IF(B598&lt;&gt;"",$G$4,"")</f>
        <v>#N/A</v>
      </c>
      <c r="J598" s="41" t="str">
        <f t="shared" si="87"/>
        <v/>
      </c>
      <c r="K598" s="41" t="e">
        <f>IF(B598&lt;&gt;"",J598*H598/12,"")</f>
        <v>#N/A</v>
      </c>
      <c r="L598" s="41" t="e">
        <f>IF(B598&lt;&gt;"",M598-J598,"")</f>
        <v>#N/A</v>
      </c>
      <c r="M598" s="41" t="e">
        <f>IF(B598&lt;&gt;"",M597+I598+K598,"")</f>
        <v>#N/A</v>
      </c>
      <c r="N598" s="41" t="str">
        <f>IF(G598&lt;&gt;"",IF(E598&gt;=$G$7,$G$5,0),"")</f>
        <v/>
      </c>
      <c r="O598" s="41" t="str">
        <f t="shared" si="88"/>
        <v/>
      </c>
      <c r="P598" s="41" t="str">
        <f>IF(G598&lt;&gt;"",R597*H598/12,"")</f>
        <v/>
      </c>
      <c r="Q598" s="41" t="str">
        <f>IF(G598&lt;&gt;"",R598-O598,"")</f>
        <v/>
      </c>
      <c r="R598" s="41" t="str">
        <f>IF(G598&lt;&gt;"",R597+N598+P598,"")</f>
        <v/>
      </c>
      <c r="T598" s="40" t="e">
        <f t="shared" si="89"/>
        <v>#N/A</v>
      </c>
      <c r="U598" s="53" t="str">
        <f>J598</f>
        <v/>
      </c>
      <c r="V598" s="53" t="e">
        <f>M598</f>
        <v>#N/A</v>
      </c>
      <c r="W598" s="53" t="str">
        <f>O598</f>
        <v/>
      </c>
      <c r="X598" s="53" t="str">
        <f>R598</f>
        <v/>
      </c>
    </row>
    <row r="599" spans="1:24" x14ac:dyDescent="0.35">
      <c r="A599" s="37" t="str">
        <f t="shared" si="82"/>
        <v/>
      </c>
      <c r="B599" s="37" t="e">
        <f>IF(F599&lt;=$G$10,VLOOKUP('[1]KALKULATOR 2023 PPK'!A614,[1]Robocze!$B$23:$C$102,2),"")</f>
        <v>#N/A</v>
      </c>
      <c r="C599" s="37" t="e">
        <f t="shared" si="83"/>
        <v>#N/A</v>
      </c>
      <c r="D599" s="38" t="e">
        <f t="shared" si="84"/>
        <v>#N/A</v>
      </c>
      <c r="E599" s="39" t="e">
        <f t="shared" si="90"/>
        <v>#N/A</v>
      </c>
      <c r="F599" s="43" t="e">
        <f t="shared" si="85"/>
        <v>#N/A</v>
      </c>
      <c r="G599" s="40" t="str">
        <f t="shared" si="86"/>
        <v/>
      </c>
      <c r="H599" s="42" t="e">
        <f>IF(F599&lt;=$G$10,$G$3,"")</f>
        <v>#N/A</v>
      </c>
      <c r="I599" s="41" t="e">
        <f>IF(B599&lt;&gt;"",$G$4,"")</f>
        <v>#N/A</v>
      </c>
      <c r="J599" s="41" t="str">
        <f t="shared" si="87"/>
        <v/>
      </c>
      <c r="K599" s="41" t="e">
        <f>IF(B599&lt;&gt;"",J599*H599/12,"")</f>
        <v>#N/A</v>
      </c>
      <c r="L599" s="41" t="e">
        <f>IF(B599&lt;&gt;"",M599-J599,"")</f>
        <v>#N/A</v>
      </c>
      <c r="M599" s="41" t="e">
        <f>IF(B599&lt;&gt;"",M598+I599+K599,"")</f>
        <v>#N/A</v>
      </c>
      <c r="N599" s="41" t="str">
        <f>IF(G599&lt;&gt;"",IF(E599&gt;=$G$7,$G$5,0),"")</f>
        <v/>
      </c>
      <c r="O599" s="41" t="str">
        <f t="shared" si="88"/>
        <v/>
      </c>
      <c r="P599" s="41" t="str">
        <f>IF(G599&lt;&gt;"",R598*H599/12,"")</f>
        <v/>
      </c>
      <c r="Q599" s="41" t="str">
        <f>IF(G599&lt;&gt;"",R599-O599,"")</f>
        <v/>
      </c>
      <c r="R599" s="41" t="str">
        <f>IF(G599&lt;&gt;"",R598+N599+P599,"")</f>
        <v/>
      </c>
      <c r="T599" s="40" t="e">
        <f t="shared" si="89"/>
        <v>#N/A</v>
      </c>
      <c r="U599" s="53" t="str">
        <f>J599</f>
        <v/>
      </c>
      <c r="V599" s="53" t="e">
        <f>M599</f>
        <v>#N/A</v>
      </c>
      <c r="W599" s="53" t="str">
        <f>O599</f>
        <v/>
      </c>
      <c r="X599" s="53" t="str">
        <f>R599</f>
        <v/>
      </c>
    </row>
    <row r="600" spans="1:24" x14ac:dyDescent="0.35">
      <c r="A600" s="37" t="str">
        <f t="shared" si="82"/>
        <v/>
      </c>
      <c r="B600" s="37" t="e">
        <f>IF(F600&lt;=$G$10,VLOOKUP('[1]KALKULATOR 2023 PPK'!A615,[1]Robocze!$B$23:$C$102,2),"")</f>
        <v>#N/A</v>
      </c>
      <c r="C600" s="37" t="e">
        <f t="shared" si="83"/>
        <v>#N/A</v>
      </c>
      <c r="D600" s="38" t="e">
        <f t="shared" si="84"/>
        <v>#N/A</v>
      </c>
      <c r="E600" s="39" t="e">
        <f t="shared" si="90"/>
        <v>#N/A</v>
      </c>
      <c r="F600" s="43" t="e">
        <f t="shared" si="85"/>
        <v>#N/A</v>
      </c>
      <c r="G600" s="40" t="str">
        <f t="shared" si="86"/>
        <v/>
      </c>
      <c r="H600" s="42" t="e">
        <f>IF(F600&lt;=$G$10,$G$3,"")</f>
        <v>#N/A</v>
      </c>
      <c r="I600" s="41" t="e">
        <f>IF(B600&lt;&gt;"",$G$4,"")</f>
        <v>#N/A</v>
      </c>
      <c r="J600" s="41" t="str">
        <f t="shared" si="87"/>
        <v/>
      </c>
      <c r="K600" s="41" t="e">
        <f>IF(B600&lt;&gt;"",J600*H600/12,"")</f>
        <v>#N/A</v>
      </c>
      <c r="L600" s="41" t="e">
        <f>IF(B600&lt;&gt;"",M600-J600,"")</f>
        <v>#N/A</v>
      </c>
      <c r="M600" s="41" t="e">
        <f>IF(B600&lt;&gt;"",M599+I600+K600,"")</f>
        <v>#N/A</v>
      </c>
      <c r="N600" s="41" t="str">
        <f>IF(G600&lt;&gt;"",IF(E600&gt;=$G$7,$G$5,0),"")</f>
        <v/>
      </c>
      <c r="O600" s="41" t="str">
        <f t="shared" si="88"/>
        <v/>
      </c>
      <c r="P600" s="41" t="str">
        <f>IF(G600&lt;&gt;"",R599*H600/12,"")</f>
        <v/>
      </c>
      <c r="Q600" s="41" t="str">
        <f>IF(G600&lt;&gt;"",R600-O600,"")</f>
        <v/>
      </c>
      <c r="R600" s="41" t="str">
        <f>IF(G600&lt;&gt;"",R599+N600+P600,"")</f>
        <v/>
      </c>
      <c r="T600" s="40" t="e">
        <f t="shared" si="89"/>
        <v>#N/A</v>
      </c>
      <c r="U600" s="53" t="str">
        <f>J600</f>
        <v/>
      </c>
      <c r="V600" s="53" t="e">
        <f>M600</f>
        <v>#N/A</v>
      </c>
      <c r="W600" s="53" t="str">
        <f>O600</f>
        <v/>
      </c>
      <c r="X600" s="53" t="str">
        <f>R600</f>
        <v/>
      </c>
    </row>
    <row r="601" spans="1:24" x14ac:dyDescent="0.35">
      <c r="A601" s="37" t="str">
        <f t="shared" si="82"/>
        <v/>
      </c>
      <c r="B601" s="37" t="e">
        <f>IF(F601&lt;=$G$10,VLOOKUP('[1]KALKULATOR 2023 PPK'!A616,[1]Robocze!$B$23:$C$102,2),"")</f>
        <v>#N/A</v>
      </c>
      <c r="C601" s="37" t="e">
        <f t="shared" si="83"/>
        <v>#N/A</v>
      </c>
      <c r="D601" s="38" t="e">
        <f t="shared" si="84"/>
        <v>#N/A</v>
      </c>
      <c r="E601" s="39" t="e">
        <f t="shared" si="90"/>
        <v>#N/A</v>
      </c>
      <c r="F601" s="43" t="e">
        <f t="shared" si="85"/>
        <v>#N/A</v>
      </c>
      <c r="G601" s="40" t="str">
        <f t="shared" si="86"/>
        <v/>
      </c>
      <c r="H601" s="42" t="e">
        <f>IF(F601&lt;=$G$10,$G$3,"")</f>
        <v>#N/A</v>
      </c>
      <c r="I601" s="41" t="e">
        <f>IF(B601&lt;&gt;"",$G$4,"")</f>
        <v>#N/A</v>
      </c>
      <c r="J601" s="41" t="str">
        <f t="shared" si="87"/>
        <v/>
      </c>
      <c r="K601" s="41" t="e">
        <f>IF(B601&lt;&gt;"",J601*H601/12,"")</f>
        <v>#N/A</v>
      </c>
      <c r="L601" s="41" t="e">
        <f>IF(B601&lt;&gt;"",M601-J601,"")</f>
        <v>#N/A</v>
      </c>
      <c r="M601" s="41" t="e">
        <f>IF(B601&lt;&gt;"",M600+I601+K601,"")</f>
        <v>#N/A</v>
      </c>
      <c r="N601" s="41" t="str">
        <f>IF(G601&lt;&gt;"",IF(E601&gt;=$G$7,$G$5,0),"")</f>
        <v/>
      </c>
      <c r="O601" s="41" t="str">
        <f t="shared" si="88"/>
        <v/>
      </c>
      <c r="P601" s="41" t="str">
        <f>IF(G601&lt;&gt;"",R600*H601/12,"")</f>
        <v/>
      </c>
      <c r="Q601" s="41" t="str">
        <f>IF(G601&lt;&gt;"",R601-O601,"")</f>
        <v/>
      </c>
      <c r="R601" s="41" t="str">
        <f>IF(G601&lt;&gt;"",R600+N601+P601,"")</f>
        <v/>
      </c>
      <c r="T601" s="40" t="e">
        <f t="shared" si="89"/>
        <v>#N/A</v>
      </c>
      <c r="U601" s="53" t="str">
        <f>J601</f>
        <v/>
      </c>
      <c r="V601" s="53" t="e">
        <f>M601</f>
        <v>#N/A</v>
      </c>
      <c r="W601" s="53" t="str">
        <f>O601</f>
        <v/>
      </c>
      <c r="X601" s="53" t="str">
        <f>R601</f>
        <v/>
      </c>
    </row>
    <row r="602" spans="1:24" x14ac:dyDescent="0.35">
      <c r="A602" s="37" t="str">
        <f t="shared" si="82"/>
        <v/>
      </c>
      <c r="B602" s="37" t="e">
        <f>IF(F602&lt;=$G$10,VLOOKUP('[1]KALKULATOR 2023 PPK'!A617,[1]Robocze!$B$23:$C$102,2),"")</f>
        <v>#N/A</v>
      </c>
      <c r="C602" s="37" t="e">
        <f t="shared" si="83"/>
        <v>#N/A</v>
      </c>
      <c r="D602" s="38" t="e">
        <f t="shared" si="84"/>
        <v>#N/A</v>
      </c>
      <c r="E602" s="39" t="e">
        <f t="shared" si="90"/>
        <v>#N/A</v>
      </c>
      <c r="F602" s="43" t="e">
        <f t="shared" si="85"/>
        <v>#N/A</v>
      </c>
      <c r="G602" s="40" t="str">
        <f t="shared" si="86"/>
        <v/>
      </c>
      <c r="H602" s="42" t="e">
        <f>IF(F602&lt;=$G$10,$G$3,"")</f>
        <v>#N/A</v>
      </c>
      <c r="I602" s="41" t="e">
        <f>IF(B602&lt;&gt;"",$G$4,"")</f>
        <v>#N/A</v>
      </c>
      <c r="J602" s="41" t="str">
        <f t="shared" si="87"/>
        <v/>
      </c>
      <c r="K602" s="41" t="e">
        <f>IF(B602&lt;&gt;"",J602*H602/12,"")</f>
        <v>#N/A</v>
      </c>
      <c r="L602" s="41" t="e">
        <f>IF(B602&lt;&gt;"",M602-J602,"")</f>
        <v>#N/A</v>
      </c>
      <c r="M602" s="41" t="e">
        <f>IF(B602&lt;&gt;"",M601+I602+K602,"")</f>
        <v>#N/A</v>
      </c>
      <c r="N602" s="41" t="str">
        <f>IF(G602&lt;&gt;"",IF(E602&gt;=$G$7,$G$5,0),"")</f>
        <v/>
      </c>
      <c r="O602" s="41" t="str">
        <f t="shared" si="88"/>
        <v/>
      </c>
      <c r="P602" s="41" t="str">
        <f>IF(G602&lt;&gt;"",R601*H602/12,"")</f>
        <v/>
      </c>
      <c r="Q602" s="41" t="str">
        <f>IF(G602&lt;&gt;"",R602-O602,"")</f>
        <v/>
      </c>
      <c r="R602" s="41" t="str">
        <f>IF(G602&lt;&gt;"",R601+N602+P602,"")</f>
        <v/>
      </c>
      <c r="T602" s="40" t="e">
        <f t="shared" si="89"/>
        <v>#N/A</v>
      </c>
      <c r="U602" s="53" t="str">
        <f>J602</f>
        <v/>
      </c>
      <c r="V602" s="53" t="e">
        <f>M602</f>
        <v>#N/A</v>
      </c>
      <c r="W602" s="53" t="str">
        <f>O602</f>
        <v/>
      </c>
      <c r="X602" s="53" t="str">
        <f>R602</f>
        <v/>
      </c>
    </row>
    <row r="603" spans="1:24" x14ac:dyDescent="0.35">
      <c r="A603" s="37" t="str">
        <f t="shared" si="82"/>
        <v/>
      </c>
      <c r="B603" s="37" t="e">
        <f>IF(F603&lt;=$G$10,VLOOKUP('[1]KALKULATOR 2023 PPK'!A618,[1]Robocze!$B$23:$C$102,2),"")</f>
        <v>#N/A</v>
      </c>
      <c r="C603" s="37" t="e">
        <f t="shared" si="83"/>
        <v>#N/A</v>
      </c>
      <c r="D603" s="38" t="e">
        <f t="shared" si="84"/>
        <v>#N/A</v>
      </c>
      <c r="E603" s="39" t="e">
        <f t="shared" si="90"/>
        <v>#N/A</v>
      </c>
      <c r="F603" s="43" t="e">
        <f t="shared" si="85"/>
        <v>#N/A</v>
      </c>
      <c r="G603" s="40" t="str">
        <f t="shared" si="86"/>
        <v/>
      </c>
      <c r="H603" s="42" t="e">
        <f>IF(F603&lt;=$G$10,$G$3,"")</f>
        <v>#N/A</v>
      </c>
      <c r="I603" s="41" t="e">
        <f>IF(B603&lt;&gt;"",$G$4,"")</f>
        <v>#N/A</v>
      </c>
      <c r="J603" s="41" t="str">
        <f t="shared" si="87"/>
        <v/>
      </c>
      <c r="K603" s="41" t="e">
        <f>IF(B603&lt;&gt;"",J603*H603/12,"")</f>
        <v>#N/A</v>
      </c>
      <c r="L603" s="41" t="e">
        <f>IF(B603&lt;&gt;"",M603-J603,"")</f>
        <v>#N/A</v>
      </c>
      <c r="M603" s="41" t="e">
        <f>IF(B603&lt;&gt;"",M602+I603+K603,"")</f>
        <v>#N/A</v>
      </c>
      <c r="N603" s="41" t="str">
        <f>IF(G603&lt;&gt;"",IF(E603&gt;=$G$7,$G$5,0),"")</f>
        <v/>
      </c>
      <c r="O603" s="41" t="str">
        <f t="shared" si="88"/>
        <v/>
      </c>
      <c r="P603" s="41" t="str">
        <f>IF(G603&lt;&gt;"",R602*H603/12,"")</f>
        <v/>
      </c>
      <c r="Q603" s="41" t="str">
        <f>IF(G603&lt;&gt;"",R603-O603,"")</f>
        <v/>
      </c>
      <c r="R603" s="41" t="str">
        <f>IF(G603&lt;&gt;"",R602+N603+P603,"")</f>
        <v/>
      </c>
      <c r="T603" s="40" t="e">
        <f t="shared" si="89"/>
        <v>#N/A</v>
      </c>
      <c r="U603" s="53" t="str">
        <f>J603</f>
        <v/>
      </c>
      <c r="V603" s="53" t="e">
        <f>M603</f>
        <v>#N/A</v>
      </c>
      <c r="W603" s="53" t="str">
        <f>O603</f>
        <v/>
      </c>
      <c r="X603" s="53" t="str">
        <f>R603</f>
        <v/>
      </c>
    </row>
    <row r="604" spans="1:24" x14ac:dyDescent="0.35">
      <c r="A604" s="37" t="str">
        <f t="shared" si="82"/>
        <v/>
      </c>
      <c r="B604" s="44" t="e">
        <f>IF(F604&lt;=$G$10,VLOOKUP('[1]KALKULATOR 2023 PPK'!A619,[1]Robocze!$B$23:$C$102,2),"")</f>
        <v>#N/A</v>
      </c>
      <c r="C604" s="44" t="e">
        <f t="shared" si="83"/>
        <v>#N/A</v>
      </c>
      <c r="D604" s="38" t="e">
        <f t="shared" si="84"/>
        <v>#N/A</v>
      </c>
      <c r="E604" s="45" t="e">
        <f t="shared" si="90"/>
        <v>#N/A</v>
      </c>
      <c r="F604" s="46" t="e">
        <f t="shared" si="85"/>
        <v>#N/A</v>
      </c>
      <c r="G604" s="47" t="str">
        <f t="shared" si="86"/>
        <v/>
      </c>
      <c r="H604" s="42" t="e">
        <f>IF(F604&lt;=$G$10,$G$3,"")</f>
        <v>#N/A</v>
      </c>
      <c r="I604" s="41" t="e">
        <f>IF(B604&lt;&gt;"",$G$4,"")</f>
        <v>#N/A</v>
      </c>
      <c r="J604" s="48" t="str">
        <f t="shared" si="87"/>
        <v/>
      </c>
      <c r="K604" s="41" t="e">
        <f>IF(B604&lt;&gt;"",J604*H604/12,"")</f>
        <v>#N/A</v>
      </c>
      <c r="L604" s="48" t="e">
        <f>IF(B604&lt;&gt;"",M604-J604,"")</f>
        <v>#N/A</v>
      </c>
      <c r="M604" s="41" t="e">
        <f>IF(B604&lt;&gt;"",M603+I604+K604,"")</f>
        <v>#N/A</v>
      </c>
      <c r="N604" s="41" t="str">
        <f>IF(G604&lt;&gt;"",IF(E604&gt;=$G$7,$G$5,0),"")</f>
        <v/>
      </c>
      <c r="O604" s="48" t="str">
        <f t="shared" si="88"/>
        <v/>
      </c>
      <c r="P604" s="41" t="str">
        <f>IF(G604&lt;&gt;"",R603*H604/12,"")</f>
        <v/>
      </c>
      <c r="Q604" s="48" t="str">
        <f>IF(G604&lt;&gt;"",R604-O604,"")</f>
        <v/>
      </c>
      <c r="R604" s="41" t="str">
        <f>IF(G604&lt;&gt;"",R603+N604+P604,"")</f>
        <v/>
      </c>
      <c r="T604" s="40" t="e">
        <f t="shared" si="89"/>
        <v>#N/A</v>
      </c>
      <c r="U604" s="53" t="str">
        <f>J604</f>
        <v/>
      </c>
      <c r="V604" s="53" t="e">
        <f>M604</f>
        <v>#N/A</v>
      </c>
      <c r="W604" s="53" t="str">
        <f>O604</f>
        <v/>
      </c>
      <c r="X604" s="53" t="str">
        <f>R604</f>
        <v/>
      </c>
    </row>
    <row r="605" spans="1:24" x14ac:dyDescent="0.35">
      <c r="A605" s="37" t="str">
        <f t="shared" si="82"/>
        <v/>
      </c>
      <c r="B605" s="37" t="e">
        <f>IF(F605&lt;=$G$10,VLOOKUP('[1]KALKULATOR 2023 PPK'!A620,[1]Robocze!$B$23:$C$102,2),"")</f>
        <v>#N/A</v>
      </c>
      <c r="C605" s="37" t="e">
        <f t="shared" si="83"/>
        <v>#N/A</v>
      </c>
      <c r="D605" s="38" t="e">
        <f t="shared" si="84"/>
        <v>#N/A</v>
      </c>
      <c r="E605" s="39" t="e">
        <f t="shared" si="90"/>
        <v>#N/A</v>
      </c>
      <c r="F605" s="40" t="e">
        <f t="shared" si="85"/>
        <v>#N/A</v>
      </c>
      <c r="G605" s="40" t="str">
        <f t="shared" si="86"/>
        <v/>
      </c>
      <c r="H605" s="42" t="e">
        <f>IF(F605&lt;=$G$10,$G$3,"")</f>
        <v>#N/A</v>
      </c>
      <c r="I605" s="41" t="e">
        <f>IF(B605&lt;&gt;"",$G$4,"")</f>
        <v>#N/A</v>
      </c>
      <c r="J605" s="41" t="str">
        <f t="shared" si="87"/>
        <v/>
      </c>
      <c r="K605" s="41" t="e">
        <f>IF(B605&lt;&gt;"",J605*H605/12,"")</f>
        <v>#N/A</v>
      </c>
      <c r="L605" s="41" t="e">
        <f>IF(B605&lt;&gt;"",M605-J605,"")</f>
        <v>#N/A</v>
      </c>
      <c r="M605" s="41" t="e">
        <f>IF(B605&lt;&gt;"",M604+I605+K605,"")</f>
        <v>#N/A</v>
      </c>
      <c r="N605" s="41" t="str">
        <f>IF(G605&lt;&gt;"",IF(E605&gt;=$G$7,$G$5,0),"")</f>
        <v/>
      </c>
      <c r="O605" s="41" t="str">
        <f t="shared" si="88"/>
        <v/>
      </c>
      <c r="P605" s="41" t="str">
        <f>IF(G605&lt;&gt;"",R604*H605/12,"")</f>
        <v/>
      </c>
      <c r="Q605" s="41" t="str">
        <f>IF(G605&lt;&gt;"",R605-O605,"")</f>
        <v/>
      </c>
      <c r="R605" s="41" t="str">
        <f>IF(G605&lt;&gt;"",R604+N605+P605,"")</f>
        <v/>
      </c>
      <c r="T605" s="40" t="e">
        <f t="shared" si="89"/>
        <v>#N/A</v>
      </c>
      <c r="U605" s="53" t="str">
        <f>J605</f>
        <v/>
      </c>
      <c r="V605" s="53" t="e">
        <f>M605</f>
        <v>#N/A</v>
      </c>
      <c r="W605" s="53" t="str">
        <f>O605</f>
        <v/>
      </c>
      <c r="X605" s="53" t="str">
        <f>R605</f>
        <v/>
      </c>
    </row>
    <row r="606" spans="1:24" x14ac:dyDescent="0.35">
      <c r="A606" s="37" t="str">
        <f t="shared" si="82"/>
        <v/>
      </c>
      <c r="B606" s="37" t="e">
        <f>IF(F606&lt;=$G$10,VLOOKUP('[1]KALKULATOR 2023 PPK'!A621,[1]Robocze!$B$23:$C$102,2),"")</f>
        <v>#N/A</v>
      </c>
      <c r="C606" s="37" t="e">
        <f t="shared" si="83"/>
        <v>#N/A</v>
      </c>
      <c r="D606" s="38" t="e">
        <f t="shared" si="84"/>
        <v>#N/A</v>
      </c>
      <c r="E606" s="39" t="e">
        <f t="shared" si="90"/>
        <v>#N/A</v>
      </c>
      <c r="F606" s="43" t="e">
        <f t="shared" si="85"/>
        <v>#N/A</v>
      </c>
      <c r="G606" s="40" t="str">
        <f t="shared" si="86"/>
        <v/>
      </c>
      <c r="H606" s="42" t="e">
        <f>IF(F606&lt;=$G$10,$G$3,"")</f>
        <v>#N/A</v>
      </c>
      <c r="I606" s="41" t="e">
        <f>IF(B606&lt;&gt;"",$G$4,"")</f>
        <v>#N/A</v>
      </c>
      <c r="J606" s="41" t="str">
        <f t="shared" si="87"/>
        <v/>
      </c>
      <c r="K606" s="41" t="e">
        <f>IF(B606&lt;&gt;"",J606*H606/12,"")</f>
        <v>#N/A</v>
      </c>
      <c r="L606" s="41" t="e">
        <f>IF(B606&lt;&gt;"",M606-J606,"")</f>
        <v>#N/A</v>
      </c>
      <c r="M606" s="41" t="e">
        <f>IF(B606&lt;&gt;"",M605+I606+K606,"")</f>
        <v>#N/A</v>
      </c>
      <c r="N606" s="41" t="str">
        <f>IF(G606&lt;&gt;"",IF(E606&gt;=$G$7,$G$5,0),"")</f>
        <v/>
      </c>
      <c r="O606" s="41" t="str">
        <f t="shared" si="88"/>
        <v/>
      </c>
      <c r="P606" s="41" t="str">
        <f>IF(G606&lt;&gt;"",R605*H606/12,"")</f>
        <v/>
      </c>
      <c r="Q606" s="41" t="str">
        <f>IF(G606&lt;&gt;"",R606-O606,"")</f>
        <v/>
      </c>
      <c r="R606" s="41" t="str">
        <f>IF(G606&lt;&gt;"",R605+N606+P606,"")</f>
        <v/>
      </c>
      <c r="T606" s="40" t="e">
        <f t="shared" si="89"/>
        <v>#N/A</v>
      </c>
      <c r="U606" s="53" t="str">
        <f>J606</f>
        <v/>
      </c>
      <c r="V606" s="53" t="e">
        <f>M606</f>
        <v>#N/A</v>
      </c>
      <c r="W606" s="53" t="str">
        <f>O606</f>
        <v/>
      </c>
      <c r="X606" s="53" t="str">
        <f>R606</f>
        <v/>
      </c>
    </row>
    <row r="607" spans="1:24" x14ac:dyDescent="0.35">
      <c r="A607" s="37" t="str">
        <f t="shared" si="82"/>
        <v/>
      </c>
      <c r="B607" s="37" t="e">
        <f>IF(F607&lt;=$G$10,VLOOKUP('[1]KALKULATOR 2023 PPK'!A622,[1]Robocze!$B$23:$C$102,2),"")</f>
        <v>#N/A</v>
      </c>
      <c r="C607" s="37" t="e">
        <f t="shared" si="83"/>
        <v>#N/A</v>
      </c>
      <c r="D607" s="38" t="e">
        <f t="shared" si="84"/>
        <v>#N/A</v>
      </c>
      <c r="E607" s="39" t="e">
        <f t="shared" si="90"/>
        <v>#N/A</v>
      </c>
      <c r="F607" s="43" t="e">
        <f t="shared" si="85"/>
        <v>#N/A</v>
      </c>
      <c r="G607" s="40" t="str">
        <f t="shared" si="86"/>
        <v/>
      </c>
      <c r="H607" s="42" t="e">
        <f>IF(F607&lt;=$G$10,$G$3,"")</f>
        <v>#N/A</v>
      </c>
      <c r="I607" s="41" t="e">
        <f>IF(B607&lt;&gt;"",$G$4,"")</f>
        <v>#N/A</v>
      </c>
      <c r="J607" s="41" t="str">
        <f t="shared" si="87"/>
        <v/>
      </c>
      <c r="K607" s="41" t="e">
        <f>IF(B607&lt;&gt;"",J607*H607/12,"")</f>
        <v>#N/A</v>
      </c>
      <c r="L607" s="41" t="e">
        <f>IF(B607&lt;&gt;"",M607-J607,"")</f>
        <v>#N/A</v>
      </c>
      <c r="M607" s="41" t="e">
        <f>IF(B607&lt;&gt;"",M606+I607+K607,"")</f>
        <v>#N/A</v>
      </c>
      <c r="N607" s="41" t="str">
        <f>IF(G607&lt;&gt;"",IF(E607&gt;=$G$7,$G$5,0),"")</f>
        <v/>
      </c>
      <c r="O607" s="41" t="str">
        <f t="shared" si="88"/>
        <v/>
      </c>
      <c r="P607" s="41" t="str">
        <f>IF(G607&lt;&gt;"",R606*H607/12,"")</f>
        <v/>
      </c>
      <c r="Q607" s="41" t="str">
        <f>IF(G607&lt;&gt;"",R607-O607,"")</f>
        <v/>
      </c>
      <c r="R607" s="41" t="str">
        <f>IF(G607&lt;&gt;"",R606+N607+P607,"")</f>
        <v/>
      </c>
      <c r="T607" s="40" t="e">
        <f t="shared" si="89"/>
        <v>#N/A</v>
      </c>
      <c r="U607" s="53" t="str">
        <f>J607</f>
        <v/>
      </c>
      <c r="V607" s="53" t="e">
        <f>M607</f>
        <v>#N/A</v>
      </c>
      <c r="W607" s="53" t="str">
        <f>O607</f>
        <v/>
      </c>
      <c r="X607" s="53" t="str">
        <f>R607</f>
        <v/>
      </c>
    </row>
    <row r="608" spans="1:24" x14ac:dyDescent="0.35">
      <c r="A608" s="37" t="str">
        <f t="shared" si="82"/>
        <v/>
      </c>
      <c r="B608" s="37" t="e">
        <f>IF(F608&lt;=$G$10,VLOOKUP('[1]KALKULATOR 2023 PPK'!A623,[1]Robocze!$B$23:$C$102,2),"")</f>
        <v>#N/A</v>
      </c>
      <c r="C608" s="37" t="e">
        <f t="shared" si="83"/>
        <v>#N/A</v>
      </c>
      <c r="D608" s="38" t="e">
        <f t="shared" si="84"/>
        <v>#N/A</v>
      </c>
      <c r="E608" s="39" t="e">
        <f t="shared" si="90"/>
        <v>#N/A</v>
      </c>
      <c r="F608" s="43" t="e">
        <f t="shared" si="85"/>
        <v>#N/A</v>
      </c>
      <c r="G608" s="40" t="str">
        <f t="shared" si="86"/>
        <v/>
      </c>
      <c r="H608" s="42" t="e">
        <f>IF(F608&lt;=$G$10,$G$3,"")</f>
        <v>#N/A</v>
      </c>
      <c r="I608" s="41" t="e">
        <f>IF(B608&lt;&gt;"",$G$4,"")</f>
        <v>#N/A</v>
      </c>
      <c r="J608" s="41" t="str">
        <f t="shared" si="87"/>
        <v/>
      </c>
      <c r="K608" s="41" t="e">
        <f>IF(B608&lt;&gt;"",J608*H608/12,"")</f>
        <v>#N/A</v>
      </c>
      <c r="L608" s="41" t="e">
        <f>IF(B608&lt;&gt;"",M608-J608,"")</f>
        <v>#N/A</v>
      </c>
      <c r="M608" s="41" t="e">
        <f>IF(B608&lt;&gt;"",M607+I608+K608,"")</f>
        <v>#N/A</v>
      </c>
      <c r="N608" s="41" t="str">
        <f>IF(G608&lt;&gt;"",IF(E608&gt;=$G$7,$G$5,0),"")</f>
        <v/>
      </c>
      <c r="O608" s="41" t="str">
        <f t="shared" si="88"/>
        <v/>
      </c>
      <c r="P608" s="41" t="str">
        <f>IF(G608&lt;&gt;"",R607*H608/12,"")</f>
        <v/>
      </c>
      <c r="Q608" s="41" t="str">
        <f>IF(G608&lt;&gt;"",R608-O608,"")</f>
        <v/>
      </c>
      <c r="R608" s="41" t="str">
        <f>IF(G608&lt;&gt;"",R607+N608+P608,"")</f>
        <v/>
      </c>
      <c r="T608" s="40" t="e">
        <f t="shared" si="89"/>
        <v>#N/A</v>
      </c>
      <c r="U608" s="53" t="str">
        <f>J608</f>
        <v/>
      </c>
      <c r="V608" s="53" t="e">
        <f>M608</f>
        <v>#N/A</v>
      </c>
      <c r="W608" s="53" t="str">
        <f>O608</f>
        <v/>
      </c>
      <c r="X608" s="53" t="str">
        <f>R608</f>
        <v/>
      </c>
    </row>
    <row r="609" spans="1:24" x14ac:dyDescent="0.35">
      <c r="A609" s="37" t="str">
        <f t="shared" si="82"/>
        <v/>
      </c>
      <c r="B609" s="37" t="e">
        <f>IF(F609&lt;=$G$10,VLOOKUP('[1]KALKULATOR 2023 PPK'!A624,[1]Robocze!$B$23:$C$102,2),"")</f>
        <v>#N/A</v>
      </c>
      <c r="C609" s="37" t="e">
        <f t="shared" si="83"/>
        <v>#N/A</v>
      </c>
      <c r="D609" s="38" t="e">
        <f t="shared" si="84"/>
        <v>#N/A</v>
      </c>
      <c r="E609" s="39" t="e">
        <f t="shared" si="90"/>
        <v>#N/A</v>
      </c>
      <c r="F609" s="43" t="e">
        <f t="shared" si="85"/>
        <v>#N/A</v>
      </c>
      <c r="G609" s="40" t="str">
        <f t="shared" si="86"/>
        <v/>
      </c>
      <c r="H609" s="42" t="e">
        <f>IF(F609&lt;=$G$10,$G$3,"")</f>
        <v>#N/A</v>
      </c>
      <c r="I609" s="41" t="e">
        <f>IF(B609&lt;&gt;"",$G$4,"")</f>
        <v>#N/A</v>
      </c>
      <c r="J609" s="41" t="str">
        <f t="shared" si="87"/>
        <v/>
      </c>
      <c r="K609" s="41" t="e">
        <f>IF(B609&lt;&gt;"",J609*H609/12,"")</f>
        <v>#N/A</v>
      </c>
      <c r="L609" s="41" t="e">
        <f>IF(B609&lt;&gt;"",M609-J609,"")</f>
        <v>#N/A</v>
      </c>
      <c r="M609" s="41" t="e">
        <f>IF(B609&lt;&gt;"",M608+I609+K609,"")</f>
        <v>#N/A</v>
      </c>
      <c r="N609" s="41" t="str">
        <f>IF(G609&lt;&gt;"",IF(E609&gt;=$G$7,$G$5,0),"")</f>
        <v/>
      </c>
      <c r="O609" s="41" t="str">
        <f t="shared" si="88"/>
        <v/>
      </c>
      <c r="P609" s="41" t="str">
        <f>IF(G609&lt;&gt;"",R608*H609/12,"")</f>
        <v/>
      </c>
      <c r="Q609" s="41" t="str">
        <f>IF(G609&lt;&gt;"",R609-O609,"")</f>
        <v/>
      </c>
      <c r="R609" s="41" t="str">
        <f>IF(G609&lt;&gt;"",R608+N609+P609,"")</f>
        <v/>
      </c>
      <c r="T609" s="40" t="e">
        <f t="shared" si="89"/>
        <v>#N/A</v>
      </c>
      <c r="U609" s="53" t="str">
        <f>J609</f>
        <v/>
      </c>
      <c r="V609" s="53" t="e">
        <f>M609</f>
        <v>#N/A</v>
      </c>
      <c r="W609" s="53" t="str">
        <f>O609</f>
        <v/>
      </c>
      <c r="X609" s="53" t="str">
        <f>R609</f>
        <v/>
      </c>
    </row>
    <row r="610" spans="1:24" s="56" customFormat="1" x14ac:dyDescent="0.35">
      <c r="A610" s="37" t="str">
        <f t="shared" si="82"/>
        <v/>
      </c>
      <c r="B610" s="37" t="e">
        <f>IF(F610&lt;=$G$10,VLOOKUP('[1]KALKULATOR 2023 PPK'!A625,[1]Robocze!$B$23:$C$102,2),"")</f>
        <v>#N/A</v>
      </c>
      <c r="C610" s="37" t="e">
        <f t="shared" si="83"/>
        <v>#N/A</v>
      </c>
      <c r="D610" s="38" t="e">
        <f t="shared" si="84"/>
        <v>#N/A</v>
      </c>
      <c r="E610" s="39" t="e">
        <f t="shared" si="90"/>
        <v>#N/A</v>
      </c>
      <c r="F610" s="43" t="e">
        <f t="shared" si="85"/>
        <v>#N/A</v>
      </c>
      <c r="G610" s="40" t="str">
        <f t="shared" si="86"/>
        <v/>
      </c>
      <c r="H610" s="42" t="e">
        <f>IF(F610&lt;=$G$10,$G$3,"")</f>
        <v>#N/A</v>
      </c>
      <c r="I610" s="41" t="e">
        <f>IF(B610&lt;&gt;"",$G$4,"")</f>
        <v>#N/A</v>
      </c>
      <c r="J610" s="41" t="str">
        <f t="shared" si="87"/>
        <v/>
      </c>
      <c r="K610" s="41" t="e">
        <f>IF(B610&lt;&gt;"",J610*H610/12,"")</f>
        <v>#N/A</v>
      </c>
      <c r="L610" s="41" t="e">
        <f>IF(B610&lt;&gt;"",M610-J610,"")</f>
        <v>#N/A</v>
      </c>
      <c r="M610" s="41" t="e">
        <f>IF(B610&lt;&gt;"",M609+I610+K610,"")</f>
        <v>#N/A</v>
      </c>
      <c r="N610" s="41" t="str">
        <f>IF(G610&lt;&gt;"",IF(E610&gt;=$G$7,$G$5,0),"")</f>
        <v/>
      </c>
      <c r="O610" s="41" t="str">
        <f t="shared" si="88"/>
        <v/>
      </c>
      <c r="P610" s="41" t="str">
        <f>IF(G610&lt;&gt;"",R609*H610/12,"")</f>
        <v/>
      </c>
      <c r="Q610" s="41" t="str">
        <f>IF(G610&lt;&gt;"",R610-O610,"")</f>
        <v/>
      </c>
      <c r="R610" s="41" t="str">
        <f>IF(G610&lt;&gt;"",R609+N610+P610,"")</f>
        <v/>
      </c>
      <c r="T610" s="40" t="e">
        <f t="shared" si="89"/>
        <v>#N/A</v>
      </c>
      <c r="U610" s="53" t="str">
        <f>J610</f>
        <v/>
      </c>
      <c r="V610" s="53" t="e">
        <f>M610</f>
        <v>#N/A</v>
      </c>
      <c r="W610" s="53" t="str">
        <f>O610</f>
        <v/>
      </c>
      <c r="X610" s="53" t="str">
        <f>R610</f>
        <v/>
      </c>
    </row>
    <row r="611" spans="1:24" x14ac:dyDescent="0.35">
      <c r="A611" s="37" t="str">
        <f t="shared" si="82"/>
        <v/>
      </c>
      <c r="B611" s="37" t="e">
        <f>IF(F611&lt;=$G$10,VLOOKUP('[1]KALKULATOR 2023 PPK'!A626,[1]Robocze!$B$23:$C$102,2),"")</f>
        <v>#N/A</v>
      </c>
      <c r="C611" s="37" t="e">
        <f t="shared" si="83"/>
        <v>#N/A</v>
      </c>
      <c r="D611" s="38" t="e">
        <f t="shared" si="84"/>
        <v>#N/A</v>
      </c>
      <c r="E611" s="39" t="e">
        <f t="shared" si="90"/>
        <v>#N/A</v>
      </c>
      <c r="F611" s="43" t="e">
        <f t="shared" si="85"/>
        <v>#N/A</v>
      </c>
      <c r="G611" s="40" t="str">
        <f t="shared" si="86"/>
        <v/>
      </c>
      <c r="H611" s="42" t="e">
        <f>IF(F611&lt;=$G$10,$G$3,"")</f>
        <v>#N/A</v>
      </c>
      <c r="I611" s="41" t="e">
        <f>IF(B611&lt;&gt;"",$G$4,"")</f>
        <v>#N/A</v>
      </c>
      <c r="J611" s="41" t="str">
        <f t="shared" si="87"/>
        <v/>
      </c>
      <c r="K611" s="41" t="e">
        <f>IF(B611&lt;&gt;"",J611*H611/12,"")</f>
        <v>#N/A</v>
      </c>
      <c r="L611" s="41" t="e">
        <f>IF(B611&lt;&gt;"",M611-J611,"")</f>
        <v>#N/A</v>
      </c>
      <c r="M611" s="41" t="e">
        <f>IF(B611&lt;&gt;"",M610+I611+K611,"")</f>
        <v>#N/A</v>
      </c>
      <c r="N611" s="41" t="str">
        <f>IF(G611&lt;&gt;"",IF(E611&gt;=$G$7,$G$5,0),"")</f>
        <v/>
      </c>
      <c r="O611" s="41" t="str">
        <f t="shared" si="88"/>
        <v/>
      </c>
      <c r="P611" s="41" t="str">
        <f>IF(G611&lt;&gt;"",R610*H611/12,"")</f>
        <v/>
      </c>
      <c r="Q611" s="41" t="str">
        <f>IF(G611&lt;&gt;"",R611-O611,"")</f>
        <v/>
      </c>
      <c r="R611" s="41" t="str">
        <f>IF(G611&lt;&gt;"",R610+N611+P611,"")</f>
        <v/>
      </c>
      <c r="T611" s="40" t="e">
        <f t="shared" si="89"/>
        <v>#N/A</v>
      </c>
      <c r="U611" s="53" t="str">
        <f>J611</f>
        <v/>
      </c>
      <c r="V611" s="53" t="e">
        <f>M611</f>
        <v>#N/A</v>
      </c>
      <c r="W611" s="53" t="str">
        <f>O611</f>
        <v/>
      </c>
      <c r="X611" s="53" t="str">
        <f>R611</f>
        <v/>
      </c>
    </row>
    <row r="612" spans="1:24" x14ac:dyDescent="0.35">
      <c r="A612" s="37" t="str">
        <f t="shared" si="82"/>
        <v/>
      </c>
      <c r="B612" s="37" t="e">
        <f>IF(F612&lt;=$G$10,VLOOKUP('[1]KALKULATOR 2023 PPK'!A627,[1]Robocze!$B$23:$C$102,2),"")</f>
        <v>#N/A</v>
      </c>
      <c r="C612" s="37" t="e">
        <f t="shared" si="83"/>
        <v>#N/A</v>
      </c>
      <c r="D612" s="38" t="e">
        <f t="shared" si="84"/>
        <v>#N/A</v>
      </c>
      <c r="E612" s="39" t="e">
        <f t="shared" si="90"/>
        <v>#N/A</v>
      </c>
      <c r="F612" s="43" t="e">
        <f t="shared" si="85"/>
        <v>#N/A</v>
      </c>
      <c r="G612" s="40" t="str">
        <f t="shared" si="86"/>
        <v/>
      </c>
      <c r="H612" s="42" t="e">
        <f>IF(F612&lt;=$G$10,$G$3,"")</f>
        <v>#N/A</v>
      </c>
      <c r="I612" s="41" t="e">
        <f>IF(B612&lt;&gt;"",$G$4,"")</f>
        <v>#N/A</v>
      </c>
      <c r="J612" s="41" t="str">
        <f t="shared" si="87"/>
        <v/>
      </c>
      <c r="K612" s="41" t="e">
        <f>IF(B612&lt;&gt;"",J612*H612/12,"")</f>
        <v>#N/A</v>
      </c>
      <c r="L612" s="41" t="e">
        <f>IF(B612&lt;&gt;"",M612-J612,"")</f>
        <v>#N/A</v>
      </c>
      <c r="M612" s="41" t="e">
        <f>IF(B612&lt;&gt;"",M611+I612+K612,"")</f>
        <v>#N/A</v>
      </c>
      <c r="N612" s="41" t="str">
        <f>IF(G612&lt;&gt;"",IF(E612&gt;=$G$7,$G$5,0),"")</f>
        <v/>
      </c>
      <c r="O612" s="41" t="str">
        <f t="shared" si="88"/>
        <v/>
      </c>
      <c r="P612" s="41" t="str">
        <f>IF(G612&lt;&gt;"",R611*H612/12,"")</f>
        <v/>
      </c>
      <c r="Q612" s="41" t="str">
        <f>IF(G612&lt;&gt;"",R612-O612,"")</f>
        <v/>
      </c>
      <c r="R612" s="41" t="str">
        <f>IF(G612&lt;&gt;"",R611+N612+P612,"")</f>
        <v/>
      </c>
      <c r="T612" s="40" t="e">
        <f t="shared" si="89"/>
        <v>#N/A</v>
      </c>
      <c r="U612" s="53" t="str">
        <f>J612</f>
        <v/>
      </c>
      <c r="V612" s="53" t="e">
        <f>M612</f>
        <v>#N/A</v>
      </c>
      <c r="W612" s="53" t="str">
        <f>O612</f>
        <v/>
      </c>
      <c r="X612" s="53" t="str">
        <f>R612</f>
        <v/>
      </c>
    </row>
    <row r="613" spans="1:24" x14ac:dyDescent="0.35">
      <c r="A613" s="37" t="str">
        <f t="shared" si="82"/>
        <v/>
      </c>
      <c r="B613" s="37" t="e">
        <f>IF(F613&lt;=$G$10,VLOOKUP('[1]KALKULATOR 2023 PPK'!A628,[1]Robocze!$B$23:$C$102,2),"")</f>
        <v>#N/A</v>
      </c>
      <c r="C613" s="37" t="e">
        <f t="shared" si="83"/>
        <v>#N/A</v>
      </c>
      <c r="D613" s="38" t="e">
        <f t="shared" si="84"/>
        <v>#N/A</v>
      </c>
      <c r="E613" s="39" t="e">
        <f t="shared" si="90"/>
        <v>#N/A</v>
      </c>
      <c r="F613" s="43" t="e">
        <f t="shared" si="85"/>
        <v>#N/A</v>
      </c>
      <c r="G613" s="40" t="str">
        <f t="shared" si="86"/>
        <v/>
      </c>
      <c r="H613" s="42" t="e">
        <f>IF(F613&lt;=$G$10,$G$3,"")</f>
        <v>#N/A</v>
      </c>
      <c r="I613" s="41" t="e">
        <f>IF(B613&lt;&gt;"",$G$4,"")</f>
        <v>#N/A</v>
      </c>
      <c r="J613" s="41" t="str">
        <f t="shared" si="87"/>
        <v/>
      </c>
      <c r="K613" s="41" t="e">
        <f>IF(B613&lt;&gt;"",J613*H613/12,"")</f>
        <v>#N/A</v>
      </c>
      <c r="L613" s="41" t="e">
        <f>IF(B613&lt;&gt;"",M613-J613,"")</f>
        <v>#N/A</v>
      </c>
      <c r="M613" s="41" t="e">
        <f>IF(B613&lt;&gt;"",M612+I613+K613,"")</f>
        <v>#N/A</v>
      </c>
      <c r="N613" s="41" t="str">
        <f>IF(G613&lt;&gt;"",IF(E613&gt;=$G$7,$G$5,0),"")</f>
        <v/>
      </c>
      <c r="O613" s="41" t="str">
        <f t="shared" si="88"/>
        <v/>
      </c>
      <c r="P613" s="41" t="str">
        <f>IF(G613&lt;&gt;"",R612*H613/12,"")</f>
        <v/>
      </c>
      <c r="Q613" s="41" t="str">
        <f>IF(G613&lt;&gt;"",R613-O613,"")</f>
        <v/>
      </c>
      <c r="R613" s="41" t="str">
        <f>IF(G613&lt;&gt;"",R612+N613+P613,"")</f>
        <v/>
      </c>
      <c r="T613" s="40" t="e">
        <f t="shared" si="89"/>
        <v>#N/A</v>
      </c>
      <c r="U613" s="53" t="str">
        <f>J613</f>
        <v/>
      </c>
      <c r="V613" s="53" t="e">
        <f>M613</f>
        <v>#N/A</v>
      </c>
      <c r="W613" s="53" t="str">
        <f>O613</f>
        <v/>
      </c>
      <c r="X613" s="53" t="str">
        <f>R613</f>
        <v/>
      </c>
    </row>
    <row r="614" spans="1:24" x14ac:dyDescent="0.35">
      <c r="A614" s="37" t="str">
        <f t="shared" si="82"/>
        <v/>
      </c>
      <c r="B614" s="37" t="e">
        <f>IF(F614&lt;=$G$10,VLOOKUP('[1]KALKULATOR 2023 PPK'!A629,[1]Robocze!$B$23:$C$102,2),"")</f>
        <v>#N/A</v>
      </c>
      <c r="C614" s="37" t="e">
        <f t="shared" si="83"/>
        <v>#N/A</v>
      </c>
      <c r="D614" s="38" t="e">
        <f t="shared" si="84"/>
        <v>#N/A</v>
      </c>
      <c r="E614" s="39" t="e">
        <f t="shared" si="90"/>
        <v>#N/A</v>
      </c>
      <c r="F614" s="43" t="e">
        <f t="shared" si="85"/>
        <v>#N/A</v>
      </c>
      <c r="G614" s="40" t="str">
        <f t="shared" si="86"/>
        <v/>
      </c>
      <c r="H614" s="42" t="e">
        <f>IF(F614&lt;=$G$10,$G$3,"")</f>
        <v>#N/A</v>
      </c>
      <c r="I614" s="41" t="e">
        <f>IF(B614&lt;&gt;"",$G$4,"")</f>
        <v>#N/A</v>
      </c>
      <c r="J614" s="41" t="str">
        <f t="shared" si="87"/>
        <v/>
      </c>
      <c r="K614" s="41" t="e">
        <f>IF(B614&lt;&gt;"",J614*H614/12,"")</f>
        <v>#N/A</v>
      </c>
      <c r="L614" s="41" t="e">
        <f>IF(B614&lt;&gt;"",M614-J614,"")</f>
        <v>#N/A</v>
      </c>
      <c r="M614" s="41" t="e">
        <f>IF(B614&lt;&gt;"",M613+I614+K614,"")</f>
        <v>#N/A</v>
      </c>
      <c r="N614" s="41" t="str">
        <f>IF(G614&lt;&gt;"",IF(E614&gt;=$G$7,$G$5,0),"")</f>
        <v/>
      </c>
      <c r="O614" s="41" t="str">
        <f t="shared" si="88"/>
        <v/>
      </c>
      <c r="P614" s="41" t="str">
        <f>IF(G614&lt;&gt;"",R613*H614/12,"")</f>
        <v/>
      </c>
      <c r="Q614" s="41" t="str">
        <f>IF(G614&lt;&gt;"",R614-O614,"")</f>
        <v/>
      </c>
      <c r="R614" s="41" t="str">
        <f>IF(G614&lt;&gt;"",R613+N614+P614,"")</f>
        <v/>
      </c>
      <c r="T614" s="40" t="e">
        <f t="shared" si="89"/>
        <v>#N/A</v>
      </c>
      <c r="U614" s="53" t="str">
        <f>J614</f>
        <v/>
      </c>
      <c r="V614" s="53" t="e">
        <f>M614</f>
        <v>#N/A</v>
      </c>
      <c r="W614" s="53" t="str">
        <f>O614</f>
        <v/>
      </c>
      <c r="X614" s="53" t="str">
        <f>R614</f>
        <v/>
      </c>
    </row>
    <row r="615" spans="1:24" x14ac:dyDescent="0.35">
      <c r="A615" s="37" t="str">
        <f t="shared" si="82"/>
        <v/>
      </c>
      <c r="B615" s="37" t="e">
        <f>IF(F615&lt;=$G$10,VLOOKUP('[1]KALKULATOR 2023 PPK'!A630,[1]Robocze!$B$23:$C$102,2),"")</f>
        <v>#N/A</v>
      </c>
      <c r="C615" s="37" t="e">
        <f t="shared" si="83"/>
        <v>#N/A</v>
      </c>
      <c r="D615" s="38" t="e">
        <f t="shared" si="84"/>
        <v>#N/A</v>
      </c>
      <c r="E615" s="39" t="e">
        <f t="shared" si="90"/>
        <v>#N/A</v>
      </c>
      <c r="F615" s="43" t="e">
        <f t="shared" si="85"/>
        <v>#N/A</v>
      </c>
      <c r="G615" s="40" t="str">
        <f t="shared" si="86"/>
        <v/>
      </c>
      <c r="H615" s="42" t="e">
        <f>IF(F615&lt;=$G$10,$G$3,"")</f>
        <v>#N/A</v>
      </c>
      <c r="I615" s="41" t="e">
        <f>IF(B615&lt;&gt;"",$G$4,"")</f>
        <v>#N/A</v>
      </c>
      <c r="J615" s="41" t="str">
        <f t="shared" si="87"/>
        <v/>
      </c>
      <c r="K615" s="41" t="e">
        <f>IF(B615&lt;&gt;"",J615*H615/12,"")</f>
        <v>#N/A</v>
      </c>
      <c r="L615" s="41" t="e">
        <f>IF(B615&lt;&gt;"",M615-J615,"")</f>
        <v>#N/A</v>
      </c>
      <c r="M615" s="41" t="e">
        <f>IF(B615&lt;&gt;"",M614+I615+K615,"")</f>
        <v>#N/A</v>
      </c>
      <c r="N615" s="41" t="str">
        <f>IF(G615&lt;&gt;"",IF(E615&gt;=$G$7,$G$5,0),"")</f>
        <v/>
      </c>
      <c r="O615" s="41" t="str">
        <f t="shared" si="88"/>
        <v/>
      </c>
      <c r="P615" s="41" t="str">
        <f>IF(G615&lt;&gt;"",R614*H615/12,"")</f>
        <v/>
      </c>
      <c r="Q615" s="41" t="str">
        <f>IF(G615&lt;&gt;"",R615-O615,"")</f>
        <v/>
      </c>
      <c r="R615" s="41" t="str">
        <f>IF(G615&lt;&gt;"",R614+N615+P615,"")</f>
        <v/>
      </c>
      <c r="T615" s="40" t="e">
        <f t="shared" si="89"/>
        <v>#N/A</v>
      </c>
      <c r="U615" s="53" t="str">
        <f>J615</f>
        <v/>
      </c>
      <c r="V615" s="53" t="e">
        <f>M615</f>
        <v>#N/A</v>
      </c>
      <c r="W615" s="53" t="str">
        <f>O615</f>
        <v/>
      </c>
      <c r="X615" s="53" t="str">
        <f>R615</f>
        <v/>
      </c>
    </row>
    <row r="616" spans="1:24" x14ac:dyDescent="0.35">
      <c r="A616" s="37" t="str">
        <f t="shared" si="82"/>
        <v/>
      </c>
      <c r="B616" s="44" t="e">
        <f>IF(F616&lt;=$G$10,VLOOKUP('[1]KALKULATOR 2023 PPK'!A631,[1]Robocze!$B$23:$C$102,2),"")</f>
        <v>#N/A</v>
      </c>
      <c r="C616" s="44" t="e">
        <f t="shared" si="83"/>
        <v>#N/A</v>
      </c>
      <c r="D616" s="38" t="e">
        <f t="shared" si="84"/>
        <v>#N/A</v>
      </c>
      <c r="E616" s="45" t="e">
        <f t="shared" si="90"/>
        <v>#N/A</v>
      </c>
      <c r="F616" s="46" t="e">
        <f t="shared" si="85"/>
        <v>#N/A</v>
      </c>
      <c r="G616" s="47" t="str">
        <f t="shared" si="86"/>
        <v/>
      </c>
      <c r="H616" s="42" t="e">
        <f>IF(F616&lt;=$G$10,$G$3,"")</f>
        <v>#N/A</v>
      </c>
      <c r="I616" s="41" t="e">
        <f>IF(B616&lt;&gt;"",$G$4,"")</f>
        <v>#N/A</v>
      </c>
      <c r="J616" s="48" t="str">
        <f t="shared" si="87"/>
        <v/>
      </c>
      <c r="K616" s="41" t="e">
        <f>IF(B616&lt;&gt;"",J616*H616/12,"")</f>
        <v>#N/A</v>
      </c>
      <c r="L616" s="48" t="e">
        <f>IF(B616&lt;&gt;"",M616-J616,"")</f>
        <v>#N/A</v>
      </c>
      <c r="M616" s="41" t="e">
        <f>IF(B616&lt;&gt;"",M615+I616+K616,"")</f>
        <v>#N/A</v>
      </c>
      <c r="N616" s="41" t="str">
        <f>IF(G616&lt;&gt;"",IF(E616&gt;=$G$7,$G$5,0),"")</f>
        <v/>
      </c>
      <c r="O616" s="48" t="str">
        <f t="shared" si="88"/>
        <v/>
      </c>
      <c r="P616" s="41" t="str">
        <f>IF(G616&lt;&gt;"",R615*H616/12,"")</f>
        <v/>
      </c>
      <c r="Q616" s="48" t="str">
        <f>IF(G616&lt;&gt;"",R616-O616,"")</f>
        <v/>
      </c>
      <c r="R616" s="41" t="str">
        <f>IF(G616&lt;&gt;"",R615+N616+P616,"")</f>
        <v/>
      </c>
      <c r="T616" s="40" t="e">
        <f t="shared" si="89"/>
        <v>#N/A</v>
      </c>
      <c r="U616" s="53" t="str">
        <f>J616</f>
        <v/>
      </c>
      <c r="V616" s="53" t="e">
        <f>M616</f>
        <v>#N/A</v>
      </c>
      <c r="W616" s="53" t="str">
        <f>O616</f>
        <v/>
      </c>
      <c r="X616" s="53" t="str">
        <f>R616</f>
        <v/>
      </c>
    </row>
    <row r="617" spans="1:24" x14ac:dyDescent="0.35">
      <c r="A617" s="37" t="str">
        <f t="shared" si="82"/>
        <v/>
      </c>
      <c r="B617" s="37" t="e">
        <f>IF(F617&lt;=$G$10,VLOOKUP('[1]KALKULATOR 2023 PPK'!A632,[1]Robocze!$B$23:$C$102,2),"")</f>
        <v>#N/A</v>
      </c>
      <c r="C617" s="37" t="e">
        <f t="shared" si="83"/>
        <v>#N/A</v>
      </c>
      <c r="D617" s="38" t="e">
        <f t="shared" si="84"/>
        <v>#N/A</v>
      </c>
      <c r="E617" s="39" t="e">
        <f t="shared" si="90"/>
        <v>#N/A</v>
      </c>
      <c r="F617" s="40" t="e">
        <f t="shared" si="85"/>
        <v>#N/A</v>
      </c>
      <c r="G617" s="40" t="str">
        <f t="shared" si="86"/>
        <v/>
      </c>
      <c r="H617" s="42" t="e">
        <f>IF(F617&lt;=$G$10,$G$3,"")</f>
        <v>#N/A</v>
      </c>
      <c r="I617" s="41" t="e">
        <f>IF(B617&lt;&gt;"",$G$4,"")</f>
        <v>#N/A</v>
      </c>
      <c r="J617" s="41" t="str">
        <f t="shared" si="87"/>
        <v/>
      </c>
      <c r="K617" s="41" t="e">
        <f>IF(B617&lt;&gt;"",J617*H617/12,"")</f>
        <v>#N/A</v>
      </c>
      <c r="L617" s="41" t="e">
        <f>IF(B617&lt;&gt;"",M617-J617,"")</f>
        <v>#N/A</v>
      </c>
      <c r="M617" s="41" t="e">
        <f>IF(B617&lt;&gt;"",M616+I617+K617,"")</f>
        <v>#N/A</v>
      </c>
      <c r="N617" s="41" t="str">
        <f>IF(G617&lt;&gt;"",IF(E617&gt;=$G$7,$G$5,0),"")</f>
        <v/>
      </c>
      <c r="O617" s="41" t="str">
        <f t="shared" si="88"/>
        <v/>
      </c>
      <c r="P617" s="41" t="str">
        <f>IF(G617&lt;&gt;"",R616*H617/12,"")</f>
        <v/>
      </c>
      <c r="Q617" s="41" t="str">
        <f>IF(G617&lt;&gt;"",R617-O617,"")</f>
        <v/>
      </c>
      <c r="R617" s="41" t="str">
        <f>IF(G617&lt;&gt;"",R616+N617+P617,"")</f>
        <v/>
      </c>
      <c r="T617" s="40" t="e">
        <f t="shared" si="89"/>
        <v>#N/A</v>
      </c>
      <c r="U617" s="53" t="str">
        <f>J617</f>
        <v/>
      </c>
      <c r="V617" s="53" t="e">
        <f>M617</f>
        <v>#N/A</v>
      </c>
      <c r="W617" s="53" t="str">
        <f>O617</f>
        <v/>
      </c>
      <c r="X617" s="53" t="str">
        <f>R617</f>
        <v/>
      </c>
    </row>
    <row r="618" spans="1:24" s="56" customFormat="1" x14ac:dyDescent="0.35">
      <c r="A618" s="37" t="str">
        <f t="shared" si="82"/>
        <v/>
      </c>
      <c r="B618" s="37" t="e">
        <f>IF(F618&lt;=$G$10,VLOOKUP('[1]KALKULATOR 2023 PPK'!A633,[1]Robocze!$B$23:$C$102,2),"")</f>
        <v>#N/A</v>
      </c>
      <c r="C618" s="37" t="e">
        <f t="shared" si="83"/>
        <v>#N/A</v>
      </c>
      <c r="D618" s="38" t="e">
        <f t="shared" si="84"/>
        <v>#N/A</v>
      </c>
      <c r="E618" s="39" t="e">
        <f t="shared" si="90"/>
        <v>#N/A</v>
      </c>
      <c r="F618" s="43" t="e">
        <f t="shared" si="85"/>
        <v>#N/A</v>
      </c>
      <c r="G618" s="40" t="str">
        <f t="shared" si="86"/>
        <v/>
      </c>
      <c r="H618" s="42" t="e">
        <f>IF(F618&lt;=$G$10,$G$3,"")</f>
        <v>#N/A</v>
      </c>
      <c r="I618" s="41" t="e">
        <f>IF(B618&lt;&gt;"",$G$4,"")</f>
        <v>#N/A</v>
      </c>
      <c r="J618" s="41" t="str">
        <f t="shared" si="87"/>
        <v/>
      </c>
      <c r="K618" s="41" t="e">
        <f>IF(B618&lt;&gt;"",J618*H618/12,"")</f>
        <v>#N/A</v>
      </c>
      <c r="L618" s="41" t="e">
        <f>IF(B618&lt;&gt;"",M618-J618,"")</f>
        <v>#N/A</v>
      </c>
      <c r="M618" s="41" t="e">
        <f>IF(B618&lt;&gt;"",M617+I618+K618,"")</f>
        <v>#N/A</v>
      </c>
      <c r="N618" s="41" t="str">
        <f>IF(G618&lt;&gt;"",IF(E618&gt;=$G$7,$G$5,0),"")</f>
        <v/>
      </c>
      <c r="O618" s="41" t="str">
        <f t="shared" si="88"/>
        <v/>
      </c>
      <c r="P618" s="41" t="str">
        <f>IF(G618&lt;&gt;"",R617*H618/12,"")</f>
        <v/>
      </c>
      <c r="Q618" s="41" t="str">
        <f>IF(G618&lt;&gt;"",R618-O618,"")</f>
        <v/>
      </c>
      <c r="R618" s="41" t="str">
        <f>IF(G618&lt;&gt;"",R617+N618+P618,"")</f>
        <v/>
      </c>
      <c r="T618" s="40" t="e">
        <f t="shared" si="89"/>
        <v>#N/A</v>
      </c>
      <c r="U618" s="53" t="str">
        <f>J618</f>
        <v/>
      </c>
      <c r="V618" s="53" t="e">
        <f>M618</f>
        <v>#N/A</v>
      </c>
      <c r="W618" s="53" t="str">
        <f>O618</f>
        <v/>
      </c>
      <c r="X618" s="53" t="str">
        <f>R618</f>
        <v/>
      </c>
    </row>
    <row r="619" spans="1:24" s="56" customFormat="1" x14ac:dyDescent="0.35">
      <c r="A619" s="37" t="str">
        <f t="shared" si="82"/>
        <v/>
      </c>
      <c r="B619" s="37" t="e">
        <f>IF(F619&lt;=$G$10,VLOOKUP('[1]KALKULATOR 2023 PPK'!A634,[1]Robocze!$B$23:$C$102,2),"")</f>
        <v>#N/A</v>
      </c>
      <c r="C619" s="37" t="e">
        <f t="shared" si="83"/>
        <v>#N/A</v>
      </c>
      <c r="D619" s="38" t="e">
        <f t="shared" si="84"/>
        <v>#N/A</v>
      </c>
      <c r="E619" s="39" t="e">
        <f t="shared" si="90"/>
        <v>#N/A</v>
      </c>
      <c r="F619" s="43" t="e">
        <f t="shared" si="85"/>
        <v>#N/A</v>
      </c>
      <c r="G619" s="40" t="str">
        <f t="shared" si="86"/>
        <v/>
      </c>
      <c r="H619" s="42" t="e">
        <f>IF(F619&lt;=$G$10,$G$3,"")</f>
        <v>#N/A</v>
      </c>
      <c r="I619" s="41" t="e">
        <f>IF(B619&lt;&gt;"",$G$4,"")</f>
        <v>#N/A</v>
      </c>
      <c r="J619" s="41" t="str">
        <f t="shared" si="87"/>
        <v/>
      </c>
      <c r="K619" s="41" t="e">
        <f>IF(B619&lt;&gt;"",J619*H619/12,"")</f>
        <v>#N/A</v>
      </c>
      <c r="L619" s="41" t="e">
        <f>IF(B619&lt;&gt;"",M619-J619,"")</f>
        <v>#N/A</v>
      </c>
      <c r="M619" s="41" t="e">
        <f>IF(B619&lt;&gt;"",M618+I619+K619,"")</f>
        <v>#N/A</v>
      </c>
      <c r="N619" s="41" t="str">
        <f>IF(G619&lt;&gt;"",IF(E619&gt;=$G$7,$G$5,0),"")</f>
        <v/>
      </c>
      <c r="O619" s="41" t="str">
        <f t="shared" si="88"/>
        <v/>
      </c>
      <c r="P619" s="41" t="str">
        <f>IF(G619&lt;&gt;"",R618*H619/12,"")</f>
        <v/>
      </c>
      <c r="Q619" s="41" t="str">
        <f>IF(G619&lt;&gt;"",R619-O619,"")</f>
        <v/>
      </c>
      <c r="R619" s="41" t="str">
        <f>IF(G619&lt;&gt;"",R618+N619+P619,"")</f>
        <v/>
      </c>
      <c r="T619" s="40" t="e">
        <f t="shared" si="89"/>
        <v>#N/A</v>
      </c>
      <c r="U619" s="53" t="str">
        <f>J619</f>
        <v/>
      </c>
      <c r="V619" s="53" t="e">
        <f>M619</f>
        <v>#N/A</v>
      </c>
      <c r="W619" s="53" t="str">
        <f>O619</f>
        <v/>
      </c>
      <c r="X619" s="53" t="str">
        <f>R619</f>
        <v/>
      </c>
    </row>
    <row r="620" spans="1:24" s="56" customFormat="1" x14ac:dyDescent="0.35">
      <c r="A620" s="37" t="str">
        <f t="shared" si="82"/>
        <v/>
      </c>
      <c r="B620" s="37" t="e">
        <f>IF(F620&lt;=$G$10,VLOOKUP('[1]KALKULATOR 2023 PPK'!A635,[1]Robocze!$B$23:$C$102,2),"")</f>
        <v>#N/A</v>
      </c>
      <c r="C620" s="37" t="e">
        <f t="shared" si="83"/>
        <v>#N/A</v>
      </c>
      <c r="D620" s="38" t="e">
        <f t="shared" si="84"/>
        <v>#N/A</v>
      </c>
      <c r="E620" s="39" t="e">
        <f t="shared" si="90"/>
        <v>#N/A</v>
      </c>
      <c r="F620" s="43" t="e">
        <f t="shared" si="85"/>
        <v>#N/A</v>
      </c>
      <c r="G620" s="40" t="str">
        <f t="shared" si="86"/>
        <v/>
      </c>
      <c r="H620" s="42" t="e">
        <f>IF(F620&lt;=$G$10,$G$3,"")</f>
        <v>#N/A</v>
      </c>
      <c r="I620" s="41" t="e">
        <f>IF(B620&lt;&gt;"",$G$4,"")</f>
        <v>#N/A</v>
      </c>
      <c r="J620" s="41" t="str">
        <f t="shared" si="87"/>
        <v/>
      </c>
      <c r="K620" s="41" t="e">
        <f>IF(B620&lt;&gt;"",J620*H620/12,"")</f>
        <v>#N/A</v>
      </c>
      <c r="L620" s="41" t="e">
        <f>IF(B620&lt;&gt;"",M620-J620,"")</f>
        <v>#N/A</v>
      </c>
      <c r="M620" s="41" t="e">
        <f>IF(B620&lt;&gt;"",M619+I620+K620,"")</f>
        <v>#N/A</v>
      </c>
      <c r="N620" s="41" t="str">
        <f>IF(G620&lt;&gt;"",IF(E620&gt;=$G$7,$G$5,0),"")</f>
        <v/>
      </c>
      <c r="O620" s="41" t="str">
        <f t="shared" si="88"/>
        <v/>
      </c>
      <c r="P620" s="41" t="str">
        <f>IF(G620&lt;&gt;"",R619*H620/12,"")</f>
        <v/>
      </c>
      <c r="Q620" s="41" t="str">
        <f>IF(G620&lt;&gt;"",R620-O620,"")</f>
        <v/>
      </c>
      <c r="R620" s="41" t="str">
        <f>IF(G620&lt;&gt;"",R619+N620+P620,"")</f>
        <v/>
      </c>
      <c r="T620" s="40" t="e">
        <f t="shared" si="89"/>
        <v>#N/A</v>
      </c>
      <c r="U620" s="53" t="str">
        <f>J620</f>
        <v/>
      </c>
      <c r="V620" s="53" t="e">
        <f>M620</f>
        <v>#N/A</v>
      </c>
      <c r="W620" s="53" t="str">
        <f>O620</f>
        <v/>
      </c>
      <c r="X620" s="53" t="str">
        <f>R620</f>
        <v/>
      </c>
    </row>
    <row r="621" spans="1:24" s="56" customFormat="1" x14ac:dyDescent="0.35">
      <c r="A621" s="37" t="str">
        <f t="shared" si="82"/>
        <v/>
      </c>
      <c r="B621" s="37" t="e">
        <f>IF(F621&lt;=$G$10,VLOOKUP('[1]KALKULATOR 2023 PPK'!A636,[1]Robocze!$B$23:$C$102,2),"")</f>
        <v>#N/A</v>
      </c>
      <c r="C621" s="37" t="e">
        <f t="shared" si="83"/>
        <v>#N/A</v>
      </c>
      <c r="D621" s="38" t="e">
        <f t="shared" si="84"/>
        <v>#N/A</v>
      </c>
      <c r="E621" s="39" t="e">
        <f t="shared" si="90"/>
        <v>#N/A</v>
      </c>
      <c r="F621" s="43" t="e">
        <f t="shared" si="85"/>
        <v>#N/A</v>
      </c>
      <c r="G621" s="40" t="str">
        <f t="shared" si="86"/>
        <v/>
      </c>
      <c r="H621" s="42" t="e">
        <f>IF(F621&lt;=$G$10,$G$3,"")</f>
        <v>#N/A</v>
      </c>
      <c r="I621" s="41" t="e">
        <f>IF(B621&lt;&gt;"",$G$4,"")</f>
        <v>#N/A</v>
      </c>
      <c r="J621" s="41" t="str">
        <f t="shared" si="87"/>
        <v/>
      </c>
      <c r="K621" s="41" t="e">
        <f>IF(B621&lt;&gt;"",J621*H621/12,"")</f>
        <v>#N/A</v>
      </c>
      <c r="L621" s="41" t="e">
        <f>IF(B621&lt;&gt;"",M621-J621,"")</f>
        <v>#N/A</v>
      </c>
      <c r="M621" s="41" t="e">
        <f>IF(B621&lt;&gt;"",M620+I621+K621,"")</f>
        <v>#N/A</v>
      </c>
      <c r="N621" s="41" t="str">
        <f>IF(G621&lt;&gt;"",IF(E621&gt;=$G$7,$G$5,0),"")</f>
        <v/>
      </c>
      <c r="O621" s="41" t="str">
        <f t="shared" si="88"/>
        <v/>
      </c>
      <c r="P621" s="41" t="str">
        <f>IF(G621&lt;&gt;"",R620*H621/12,"")</f>
        <v/>
      </c>
      <c r="Q621" s="41" t="str">
        <f>IF(G621&lt;&gt;"",R621-O621,"")</f>
        <v/>
      </c>
      <c r="R621" s="41" t="str">
        <f>IF(G621&lt;&gt;"",R620+N621+P621,"")</f>
        <v/>
      </c>
      <c r="T621" s="40" t="e">
        <f t="shared" si="89"/>
        <v>#N/A</v>
      </c>
      <c r="U621" s="53" t="str">
        <f>J621</f>
        <v/>
      </c>
      <c r="V621" s="53" t="e">
        <f>M621</f>
        <v>#N/A</v>
      </c>
      <c r="W621" s="53" t="str">
        <f>O621</f>
        <v/>
      </c>
      <c r="X621" s="53" t="str">
        <f>R621</f>
        <v/>
      </c>
    </row>
    <row r="622" spans="1:24" s="56" customFormat="1" x14ac:dyDescent="0.35">
      <c r="A622" s="37" t="str">
        <f t="shared" si="82"/>
        <v/>
      </c>
      <c r="B622" s="37" t="e">
        <f>IF(F622&lt;=$G$10,VLOOKUP('[1]KALKULATOR 2023 PPK'!A637,[1]Robocze!$B$23:$C$102,2),"")</f>
        <v>#N/A</v>
      </c>
      <c r="C622" s="37" t="e">
        <f t="shared" si="83"/>
        <v>#N/A</v>
      </c>
      <c r="D622" s="38" t="e">
        <f t="shared" si="84"/>
        <v>#N/A</v>
      </c>
      <c r="E622" s="39" t="e">
        <f t="shared" si="90"/>
        <v>#N/A</v>
      </c>
      <c r="F622" s="43" t="e">
        <f t="shared" si="85"/>
        <v>#N/A</v>
      </c>
      <c r="G622" s="40" t="str">
        <f t="shared" si="86"/>
        <v/>
      </c>
      <c r="H622" s="42" t="e">
        <f>IF(F622&lt;=$G$10,$G$3,"")</f>
        <v>#N/A</v>
      </c>
      <c r="I622" s="41" t="e">
        <f>IF(B622&lt;&gt;"",$G$4,"")</f>
        <v>#N/A</v>
      </c>
      <c r="J622" s="41" t="str">
        <f t="shared" si="87"/>
        <v/>
      </c>
      <c r="K622" s="41" t="e">
        <f>IF(B622&lt;&gt;"",J622*H622/12,"")</f>
        <v>#N/A</v>
      </c>
      <c r="L622" s="41" t="e">
        <f>IF(B622&lt;&gt;"",M622-J622,"")</f>
        <v>#N/A</v>
      </c>
      <c r="M622" s="41" t="e">
        <f>IF(B622&lt;&gt;"",M621+I622+K622,"")</f>
        <v>#N/A</v>
      </c>
      <c r="N622" s="41" t="str">
        <f>IF(G622&lt;&gt;"",IF(E622&gt;=$G$7,$G$5,0),"")</f>
        <v/>
      </c>
      <c r="O622" s="41" t="str">
        <f t="shared" si="88"/>
        <v/>
      </c>
      <c r="P622" s="41" t="str">
        <f>IF(G622&lt;&gt;"",R621*H622/12,"")</f>
        <v/>
      </c>
      <c r="Q622" s="41" t="str">
        <f>IF(G622&lt;&gt;"",R622-O622,"")</f>
        <v/>
      </c>
      <c r="R622" s="41" t="str">
        <f>IF(G622&lt;&gt;"",R621+N622+P622,"")</f>
        <v/>
      </c>
      <c r="T622" s="40" t="e">
        <f t="shared" si="89"/>
        <v>#N/A</v>
      </c>
      <c r="U622" s="53" t="str">
        <f>J622</f>
        <v/>
      </c>
      <c r="V622" s="53" t="e">
        <f>M622</f>
        <v>#N/A</v>
      </c>
      <c r="W622" s="53" t="str">
        <f>O622</f>
        <v/>
      </c>
      <c r="X622" s="53" t="str">
        <f>R622</f>
        <v/>
      </c>
    </row>
    <row r="623" spans="1:24" s="56" customFormat="1" x14ac:dyDescent="0.35">
      <c r="A623" s="37" t="str">
        <f t="shared" si="82"/>
        <v/>
      </c>
      <c r="B623" s="37" t="e">
        <f>IF(F623&lt;=$G$10,VLOOKUP('[1]KALKULATOR 2023 PPK'!A638,[1]Robocze!$B$23:$C$102,2),"")</f>
        <v>#N/A</v>
      </c>
      <c r="C623" s="37" t="e">
        <f t="shared" si="83"/>
        <v>#N/A</v>
      </c>
      <c r="D623" s="38" t="e">
        <f t="shared" si="84"/>
        <v>#N/A</v>
      </c>
      <c r="E623" s="39" t="e">
        <f t="shared" si="90"/>
        <v>#N/A</v>
      </c>
      <c r="F623" s="43" t="e">
        <f t="shared" si="85"/>
        <v>#N/A</v>
      </c>
      <c r="G623" s="40" t="str">
        <f t="shared" si="86"/>
        <v/>
      </c>
      <c r="H623" s="42" t="e">
        <f>IF(F623&lt;=$G$10,$G$3,"")</f>
        <v>#N/A</v>
      </c>
      <c r="I623" s="41" t="e">
        <f>IF(B623&lt;&gt;"",$G$4,"")</f>
        <v>#N/A</v>
      </c>
      <c r="J623" s="41" t="str">
        <f t="shared" si="87"/>
        <v/>
      </c>
      <c r="K623" s="41" t="e">
        <f>IF(B623&lt;&gt;"",J623*H623/12,"")</f>
        <v>#N/A</v>
      </c>
      <c r="L623" s="41" t="e">
        <f>IF(B623&lt;&gt;"",M623-J623,"")</f>
        <v>#N/A</v>
      </c>
      <c r="M623" s="41" t="e">
        <f>IF(B623&lt;&gt;"",M622+I623+K623,"")</f>
        <v>#N/A</v>
      </c>
      <c r="N623" s="41" t="str">
        <f>IF(G623&lt;&gt;"",IF(E623&gt;=$G$7,$G$5,0),"")</f>
        <v/>
      </c>
      <c r="O623" s="41" t="str">
        <f t="shared" si="88"/>
        <v/>
      </c>
      <c r="P623" s="41" t="str">
        <f>IF(G623&lt;&gt;"",R622*H623/12,"")</f>
        <v/>
      </c>
      <c r="Q623" s="41" t="str">
        <f>IF(G623&lt;&gt;"",R623-O623,"")</f>
        <v/>
      </c>
      <c r="R623" s="41" t="str">
        <f>IF(G623&lt;&gt;"",R622+N623+P623,"")</f>
        <v/>
      </c>
      <c r="T623" s="40" t="e">
        <f t="shared" si="89"/>
        <v>#N/A</v>
      </c>
      <c r="U623" s="53" t="str">
        <f>J623</f>
        <v/>
      </c>
      <c r="V623" s="53" t="e">
        <f>M623</f>
        <v>#N/A</v>
      </c>
      <c r="W623" s="53" t="str">
        <f>O623</f>
        <v/>
      </c>
      <c r="X623" s="53" t="str">
        <f>R623</f>
        <v/>
      </c>
    </row>
    <row r="624" spans="1:24" s="56" customFormat="1" x14ac:dyDescent="0.35">
      <c r="A624" s="37" t="str">
        <f t="shared" si="82"/>
        <v/>
      </c>
      <c r="B624" s="37" t="e">
        <f>IF(F624&lt;=$G$10,VLOOKUP('[1]KALKULATOR 2023 PPK'!A639,[1]Robocze!$B$23:$C$102,2),"")</f>
        <v>#N/A</v>
      </c>
      <c r="C624" s="37" t="e">
        <f t="shared" si="83"/>
        <v>#N/A</v>
      </c>
      <c r="D624" s="38" t="e">
        <f t="shared" si="84"/>
        <v>#N/A</v>
      </c>
      <c r="E624" s="39" t="e">
        <f t="shared" si="90"/>
        <v>#N/A</v>
      </c>
      <c r="F624" s="43" t="e">
        <f t="shared" si="85"/>
        <v>#N/A</v>
      </c>
      <c r="G624" s="40" t="str">
        <f t="shared" si="86"/>
        <v/>
      </c>
      <c r="H624" s="42" t="e">
        <f>IF(F624&lt;=$G$10,$G$3,"")</f>
        <v>#N/A</v>
      </c>
      <c r="I624" s="41" t="e">
        <f>IF(B624&lt;&gt;"",$G$4,"")</f>
        <v>#N/A</v>
      </c>
      <c r="J624" s="41" t="str">
        <f t="shared" si="87"/>
        <v/>
      </c>
      <c r="K624" s="41" t="e">
        <f>IF(B624&lt;&gt;"",J624*H624/12,"")</f>
        <v>#N/A</v>
      </c>
      <c r="L624" s="41" t="e">
        <f>IF(B624&lt;&gt;"",M624-J624,"")</f>
        <v>#N/A</v>
      </c>
      <c r="M624" s="41" t="e">
        <f>IF(B624&lt;&gt;"",M623+I624+K624,"")</f>
        <v>#N/A</v>
      </c>
      <c r="N624" s="41" t="str">
        <f>IF(G624&lt;&gt;"",IF(E624&gt;=$G$7,$G$5,0),"")</f>
        <v/>
      </c>
      <c r="O624" s="41" t="str">
        <f t="shared" si="88"/>
        <v/>
      </c>
      <c r="P624" s="41" t="str">
        <f>IF(G624&lt;&gt;"",R623*H624/12,"")</f>
        <v/>
      </c>
      <c r="Q624" s="41" t="str">
        <f>IF(G624&lt;&gt;"",R624-O624,"")</f>
        <v/>
      </c>
      <c r="R624" s="41" t="str">
        <f>IF(G624&lt;&gt;"",R623+N624+P624,"")</f>
        <v/>
      </c>
      <c r="T624" s="40" t="e">
        <f t="shared" si="89"/>
        <v>#N/A</v>
      </c>
      <c r="U624" s="53" t="str">
        <f>J624</f>
        <v/>
      </c>
      <c r="V624" s="53" t="e">
        <f>M624</f>
        <v>#N/A</v>
      </c>
      <c r="W624" s="53" t="str">
        <f>O624</f>
        <v/>
      </c>
      <c r="X624" s="53" t="str">
        <f>R624</f>
        <v/>
      </c>
    </row>
    <row r="625" spans="1:24" s="56" customFormat="1" x14ac:dyDescent="0.35">
      <c r="A625" s="37" t="str">
        <f t="shared" si="82"/>
        <v/>
      </c>
      <c r="B625" s="37" t="e">
        <f>IF(F625&lt;=$G$10,VLOOKUP('[1]KALKULATOR 2023 PPK'!A640,[1]Robocze!$B$23:$C$102,2),"")</f>
        <v>#N/A</v>
      </c>
      <c r="C625" s="37" t="e">
        <f t="shared" si="83"/>
        <v>#N/A</v>
      </c>
      <c r="D625" s="38" t="e">
        <f t="shared" si="84"/>
        <v>#N/A</v>
      </c>
      <c r="E625" s="39" t="e">
        <f t="shared" si="90"/>
        <v>#N/A</v>
      </c>
      <c r="F625" s="43" t="e">
        <f t="shared" si="85"/>
        <v>#N/A</v>
      </c>
      <c r="G625" s="40" t="str">
        <f t="shared" si="86"/>
        <v/>
      </c>
      <c r="H625" s="42" t="e">
        <f>IF(F625&lt;=$G$10,$G$3,"")</f>
        <v>#N/A</v>
      </c>
      <c r="I625" s="41" t="e">
        <f>IF(B625&lt;&gt;"",$G$4,"")</f>
        <v>#N/A</v>
      </c>
      <c r="J625" s="41" t="str">
        <f t="shared" si="87"/>
        <v/>
      </c>
      <c r="K625" s="41" t="e">
        <f>IF(B625&lt;&gt;"",J625*H625/12,"")</f>
        <v>#N/A</v>
      </c>
      <c r="L625" s="41" t="e">
        <f>IF(B625&lt;&gt;"",M625-J625,"")</f>
        <v>#N/A</v>
      </c>
      <c r="M625" s="41" t="e">
        <f>IF(B625&lt;&gt;"",M624+I625+K625,"")</f>
        <v>#N/A</v>
      </c>
      <c r="N625" s="41" t="str">
        <f>IF(G625&lt;&gt;"",IF(E625&gt;=$G$7,$G$5,0),"")</f>
        <v/>
      </c>
      <c r="O625" s="41" t="str">
        <f t="shared" si="88"/>
        <v/>
      </c>
      <c r="P625" s="41" t="str">
        <f>IF(G625&lt;&gt;"",R624*H625/12,"")</f>
        <v/>
      </c>
      <c r="Q625" s="41" t="str">
        <f>IF(G625&lt;&gt;"",R625-O625,"")</f>
        <v/>
      </c>
      <c r="R625" s="41" t="str">
        <f>IF(G625&lt;&gt;"",R624+N625+P625,"")</f>
        <v/>
      </c>
      <c r="T625" s="40" t="e">
        <f t="shared" si="89"/>
        <v>#N/A</v>
      </c>
      <c r="U625" s="53" t="str">
        <f>J625</f>
        <v/>
      </c>
      <c r="V625" s="53" t="e">
        <f>M625</f>
        <v>#N/A</v>
      </c>
      <c r="W625" s="53" t="str">
        <f>O625</f>
        <v/>
      </c>
      <c r="X625" s="53" t="str">
        <f>R625</f>
        <v/>
      </c>
    </row>
    <row r="626" spans="1:24" s="56" customFormat="1" x14ac:dyDescent="0.35">
      <c r="A626" s="37" t="str">
        <f t="shared" si="82"/>
        <v/>
      </c>
      <c r="B626" s="37" t="e">
        <f>IF(F626&lt;=$G$10,VLOOKUP('[1]KALKULATOR 2023 PPK'!A641,[1]Robocze!$B$23:$C$102,2),"")</f>
        <v>#N/A</v>
      </c>
      <c r="C626" s="37" t="e">
        <f t="shared" si="83"/>
        <v>#N/A</v>
      </c>
      <c r="D626" s="38" t="e">
        <f t="shared" si="84"/>
        <v>#N/A</v>
      </c>
      <c r="E626" s="39" t="e">
        <f t="shared" si="90"/>
        <v>#N/A</v>
      </c>
      <c r="F626" s="43" t="e">
        <f t="shared" si="85"/>
        <v>#N/A</v>
      </c>
      <c r="G626" s="40" t="str">
        <f t="shared" si="86"/>
        <v/>
      </c>
      <c r="H626" s="42" t="e">
        <f>IF(F626&lt;=$G$10,$G$3,"")</f>
        <v>#N/A</v>
      </c>
      <c r="I626" s="41" t="e">
        <f>IF(B626&lt;&gt;"",$G$4,"")</f>
        <v>#N/A</v>
      </c>
      <c r="J626" s="41" t="str">
        <f t="shared" si="87"/>
        <v/>
      </c>
      <c r="K626" s="41" t="e">
        <f>IF(B626&lt;&gt;"",J626*H626/12,"")</f>
        <v>#N/A</v>
      </c>
      <c r="L626" s="41" t="e">
        <f>IF(B626&lt;&gt;"",M626-J626,"")</f>
        <v>#N/A</v>
      </c>
      <c r="M626" s="41" t="e">
        <f>IF(B626&lt;&gt;"",M625+I626+K626,"")</f>
        <v>#N/A</v>
      </c>
      <c r="N626" s="41" t="str">
        <f>IF(G626&lt;&gt;"",IF(E626&gt;=$G$7,$G$5,0),"")</f>
        <v/>
      </c>
      <c r="O626" s="41" t="str">
        <f t="shared" si="88"/>
        <v/>
      </c>
      <c r="P626" s="41" t="str">
        <f>IF(G626&lt;&gt;"",R625*H626/12,"")</f>
        <v/>
      </c>
      <c r="Q626" s="41" t="str">
        <f>IF(G626&lt;&gt;"",R626-O626,"")</f>
        <v/>
      </c>
      <c r="R626" s="41" t="str">
        <f>IF(G626&lt;&gt;"",R625+N626+P626,"")</f>
        <v/>
      </c>
      <c r="T626" s="40" t="e">
        <f t="shared" si="89"/>
        <v>#N/A</v>
      </c>
      <c r="U626" s="53" t="str">
        <f>J626</f>
        <v/>
      </c>
      <c r="V626" s="53" t="e">
        <f>M626</f>
        <v>#N/A</v>
      </c>
      <c r="W626" s="53" t="str">
        <f>O626</f>
        <v/>
      </c>
      <c r="X626" s="53" t="str">
        <f>R626</f>
        <v/>
      </c>
    </row>
    <row r="627" spans="1:24" s="56" customFormat="1" x14ac:dyDescent="0.35">
      <c r="A627" s="37" t="str">
        <f t="shared" si="82"/>
        <v/>
      </c>
      <c r="B627" s="37" t="e">
        <f>IF(F627&lt;=$G$10,VLOOKUP('[1]KALKULATOR 2023 PPK'!A642,[1]Robocze!$B$23:$C$102,2),"")</f>
        <v>#N/A</v>
      </c>
      <c r="C627" s="37" t="e">
        <f t="shared" si="83"/>
        <v>#N/A</v>
      </c>
      <c r="D627" s="38" t="e">
        <f t="shared" si="84"/>
        <v>#N/A</v>
      </c>
      <c r="E627" s="39" t="e">
        <f t="shared" si="90"/>
        <v>#N/A</v>
      </c>
      <c r="F627" s="43" t="e">
        <f t="shared" si="85"/>
        <v>#N/A</v>
      </c>
      <c r="G627" s="40" t="str">
        <f t="shared" si="86"/>
        <v/>
      </c>
      <c r="H627" s="42" t="e">
        <f>IF(F627&lt;=$G$10,$G$3,"")</f>
        <v>#N/A</v>
      </c>
      <c r="I627" s="41" t="e">
        <f>IF(B627&lt;&gt;"",$G$4,"")</f>
        <v>#N/A</v>
      </c>
      <c r="J627" s="41" t="str">
        <f t="shared" si="87"/>
        <v/>
      </c>
      <c r="K627" s="41" t="e">
        <f>IF(B627&lt;&gt;"",J627*H627/12,"")</f>
        <v>#N/A</v>
      </c>
      <c r="L627" s="41" t="e">
        <f>IF(B627&lt;&gt;"",M627-J627,"")</f>
        <v>#N/A</v>
      </c>
      <c r="M627" s="41" t="e">
        <f>IF(B627&lt;&gt;"",M626+I627+K627,"")</f>
        <v>#N/A</v>
      </c>
      <c r="N627" s="41" t="str">
        <f>IF(G627&lt;&gt;"",IF(E627&gt;=$G$7,$G$5,0),"")</f>
        <v/>
      </c>
      <c r="O627" s="41" t="str">
        <f t="shared" si="88"/>
        <v/>
      </c>
      <c r="P627" s="41" t="str">
        <f>IF(G627&lt;&gt;"",R626*H627/12,"")</f>
        <v/>
      </c>
      <c r="Q627" s="41" t="str">
        <f>IF(G627&lt;&gt;"",R627-O627,"")</f>
        <v/>
      </c>
      <c r="R627" s="41" t="str">
        <f>IF(G627&lt;&gt;"",R626+N627+P627,"")</f>
        <v/>
      </c>
      <c r="T627" s="40" t="e">
        <f t="shared" si="89"/>
        <v>#N/A</v>
      </c>
      <c r="U627" s="53" t="str">
        <f>J627</f>
        <v/>
      </c>
      <c r="V627" s="53" t="e">
        <f>M627</f>
        <v>#N/A</v>
      </c>
      <c r="W627" s="53" t="str">
        <f>O627</f>
        <v/>
      </c>
      <c r="X627" s="53" t="str">
        <f>R627</f>
        <v/>
      </c>
    </row>
    <row r="628" spans="1:24" s="56" customFormat="1" x14ac:dyDescent="0.35">
      <c r="A628" s="37" t="str">
        <f t="shared" si="82"/>
        <v/>
      </c>
      <c r="B628" s="44" t="e">
        <f>IF(F628&lt;=$G$10,VLOOKUP('[1]KALKULATOR 2023 PPK'!A643,[1]Robocze!$B$23:$C$102,2),"")</f>
        <v>#N/A</v>
      </c>
      <c r="C628" s="44" t="e">
        <f t="shared" si="83"/>
        <v>#N/A</v>
      </c>
      <c r="D628" s="38" t="e">
        <f t="shared" si="84"/>
        <v>#N/A</v>
      </c>
      <c r="E628" s="45" t="e">
        <f t="shared" si="90"/>
        <v>#N/A</v>
      </c>
      <c r="F628" s="46" t="e">
        <f t="shared" si="85"/>
        <v>#N/A</v>
      </c>
      <c r="G628" s="47" t="str">
        <f t="shared" si="86"/>
        <v/>
      </c>
      <c r="H628" s="42" t="e">
        <f>IF(F628&lt;=$G$10,$G$3,"")</f>
        <v>#N/A</v>
      </c>
      <c r="I628" s="41" t="e">
        <f>IF(B628&lt;&gt;"",$G$4,"")</f>
        <v>#N/A</v>
      </c>
      <c r="J628" s="48" t="str">
        <f t="shared" si="87"/>
        <v/>
      </c>
      <c r="K628" s="41" t="e">
        <f>IF(B628&lt;&gt;"",J628*H628/12,"")</f>
        <v>#N/A</v>
      </c>
      <c r="L628" s="48" t="e">
        <f>IF(B628&lt;&gt;"",M628-J628,"")</f>
        <v>#N/A</v>
      </c>
      <c r="M628" s="41" t="e">
        <f>IF(B628&lt;&gt;"",M627+I628+K628,"")</f>
        <v>#N/A</v>
      </c>
      <c r="N628" s="41" t="str">
        <f>IF(G628&lt;&gt;"",IF(E628&gt;=$G$7,$G$5,0),"")</f>
        <v/>
      </c>
      <c r="O628" s="48" t="str">
        <f t="shared" si="88"/>
        <v/>
      </c>
      <c r="P628" s="41" t="str">
        <f>IF(G628&lt;&gt;"",R627*H628/12,"")</f>
        <v/>
      </c>
      <c r="Q628" s="48" t="str">
        <f>IF(G628&lt;&gt;"",R628-O628,"")</f>
        <v/>
      </c>
      <c r="R628" s="41" t="str">
        <f>IF(G628&lt;&gt;"",R627+N628+P628,"")</f>
        <v/>
      </c>
      <c r="T628" s="40" t="e">
        <f t="shared" si="89"/>
        <v>#N/A</v>
      </c>
      <c r="U628" s="53" t="str">
        <f>J628</f>
        <v/>
      </c>
      <c r="V628" s="53" t="e">
        <f>M628</f>
        <v>#N/A</v>
      </c>
      <c r="W628" s="53" t="str">
        <f>O628</f>
        <v/>
      </c>
      <c r="X628" s="53" t="str">
        <f>R628</f>
        <v/>
      </c>
    </row>
    <row r="629" spans="1:24" s="56" customFormat="1" x14ac:dyDescent="0.35">
      <c r="A629" s="37" t="str">
        <f t="shared" si="82"/>
        <v/>
      </c>
      <c r="B629" s="37" t="e">
        <f>IF(F629&lt;=$G$10,VLOOKUP('[1]KALKULATOR 2023 PPK'!A644,[1]Robocze!$B$23:$C$102,2),"")</f>
        <v>#N/A</v>
      </c>
      <c r="C629" s="37" t="e">
        <f t="shared" si="83"/>
        <v>#N/A</v>
      </c>
      <c r="D629" s="38" t="e">
        <f t="shared" si="84"/>
        <v>#N/A</v>
      </c>
      <c r="E629" s="39" t="e">
        <f t="shared" si="90"/>
        <v>#N/A</v>
      </c>
      <c r="F629" s="40" t="e">
        <f t="shared" si="85"/>
        <v>#N/A</v>
      </c>
      <c r="G629" s="40" t="str">
        <f t="shared" si="86"/>
        <v/>
      </c>
      <c r="H629" s="42" t="e">
        <f>IF(F629&lt;=$G$10,$G$3,"")</f>
        <v>#N/A</v>
      </c>
      <c r="I629" s="41" t="e">
        <f>IF(B629&lt;&gt;"",$G$4,"")</f>
        <v>#N/A</v>
      </c>
      <c r="J629" s="41" t="str">
        <f t="shared" si="87"/>
        <v/>
      </c>
      <c r="K629" s="41" t="e">
        <f>IF(B629&lt;&gt;"",J629*H629/12,"")</f>
        <v>#N/A</v>
      </c>
      <c r="L629" s="41" t="e">
        <f>IF(B629&lt;&gt;"",M629-J629,"")</f>
        <v>#N/A</v>
      </c>
      <c r="M629" s="41" t="e">
        <f>IF(B629&lt;&gt;"",M628+I629+K629,"")</f>
        <v>#N/A</v>
      </c>
      <c r="N629" s="41" t="str">
        <f>IF(G629&lt;&gt;"",IF(E629&gt;=$G$7,$G$5,0),"")</f>
        <v/>
      </c>
      <c r="O629" s="41" t="str">
        <f t="shared" si="88"/>
        <v/>
      </c>
      <c r="P629" s="41" t="str">
        <f>IF(G629&lt;&gt;"",R628*H629/12,"")</f>
        <v/>
      </c>
      <c r="Q629" s="41" t="str">
        <f>IF(G629&lt;&gt;"",R629-O629,"")</f>
        <v/>
      </c>
      <c r="R629" s="41" t="str">
        <f>IF(G629&lt;&gt;"",R628+N629+P629,"")</f>
        <v/>
      </c>
      <c r="T629" s="40" t="e">
        <f t="shared" si="89"/>
        <v>#N/A</v>
      </c>
      <c r="U629" s="53" t="str">
        <f>J629</f>
        <v/>
      </c>
      <c r="V629" s="53" t="e">
        <f>M629</f>
        <v>#N/A</v>
      </c>
      <c r="W629" s="53" t="str">
        <f>O629</f>
        <v/>
      </c>
      <c r="X629" s="53" t="str">
        <f>R629</f>
        <v/>
      </c>
    </row>
    <row r="630" spans="1:24" s="56" customFormat="1" x14ac:dyDescent="0.35">
      <c r="A630" s="37" t="str">
        <f t="shared" si="82"/>
        <v/>
      </c>
      <c r="B630" s="37" t="e">
        <f>IF(F630&lt;=$G$10,VLOOKUP('[1]KALKULATOR 2023 PPK'!A645,[1]Robocze!$B$23:$C$102,2),"")</f>
        <v>#N/A</v>
      </c>
      <c r="C630" s="37" t="e">
        <f t="shared" si="83"/>
        <v>#N/A</v>
      </c>
      <c r="D630" s="38" t="e">
        <f t="shared" si="84"/>
        <v>#N/A</v>
      </c>
      <c r="E630" s="39" t="e">
        <f t="shared" si="90"/>
        <v>#N/A</v>
      </c>
      <c r="F630" s="43" t="e">
        <f t="shared" si="85"/>
        <v>#N/A</v>
      </c>
      <c r="G630" s="40" t="str">
        <f t="shared" si="86"/>
        <v/>
      </c>
      <c r="H630" s="42" t="e">
        <f>IF(F630&lt;=$G$10,$G$3,"")</f>
        <v>#N/A</v>
      </c>
      <c r="I630" s="41" t="e">
        <f>IF(B630&lt;&gt;"",$G$4,"")</f>
        <v>#N/A</v>
      </c>
      <c r="J630" s="41" t="str">
        <f t="shared" si="87"/>
        <v/>
      </c>
      <c r="K630" s="41" t="e">
        <f>IF(B630&lt;&gt;"",J630*H630/12,"")</f>
        <v>#N/A</v>
      </c>
      <c r="L630" s="41" t="e">
        <f>IF(B630&lt;&gt;"",M630-J630,"")</f>
        <v>#N/A</v>
      </c>
      <c r="M630" s="41" t="e">
        <f>IF(B630&lt;&gt;"",M629+I630+K630,"")</f>
        <v>#N/A</v>
      </c>
      <c r="N630" s="41" t="str">
        <f>IF(G630&lt;&gt;"",IF(E630&gt;=$G$7,$G$5,0),"")</f>
        <v/>
      </c>
      <c r="O630" s="41" t="str">
        <f t="shared" si="88"/>
        <v/>
      </c>
      <c r="P630" s="41" t="str">
        <f>IF(G630&lt;&gt;"",R629*H630/12,"")</f>
        <v/>
      </c>
      <c r="Q630" s="41" t="str">
        <f>IF(G630&lt;&gt;"",R630-O630,"")</f>
        <v/>
      </c>
      <c r="R630" s="41" t="str">
        <f>IF(G630&lt;&gt;"",R629+N630+P630,"")</f>
        <v/>
      </c>
      <c r="T630" s="40" t="e">
        <f t="shared" si="89"/>
        <v>#N/A</v>
      </c>
      <c r="U630" s="53" t="str">
        <f>J630</f>
        <v/>
      </c>
      <c r="V630" s="53" t="e">
        <f>M630</f>
        <v>#N/A</v>
      </c>
      <c r="W630" s="53" t="str">
        <f>O630</f>
        <v/>
      </c>
      <c r="X630" s="53" t="str">
        <f>R630</f>
        <v/>
      </c>
    </row>
    <row r="631" spans="1:24" s="56" customFormat="1" x14ac:dyDescent="0.35">
      <c r="A631" s="37" t="str">
        <f t="shared" si="82"/>
        <v/>
      </c>
      <c r="B631" s="37" t="e">
        <f>IF(F631&lt;=$G$10,VLOOKUP('[1]KALKULATOR 2023 PPK'!A646,[1]Robocze!$B$23:$C$102,2),"")</f>
        <v>#N/A</v>
      </c>
      <c r="C631" s="37" t="e">
        <f t="shared" si="83"/>
        <v>#N/A</v>
      </c>
      <c r="D631" s="38" t="e">
        <f t="shared" si="84"/>
        <v>#N/A</v>
      </c>
      <c r="E631" s="39" t="e">
        <f t="shared" si="90"/>
        <v>#N/A</v>
      </c>
      <c r="F631" s="43" t="e">
        <f t="shared" si="85"/>
        <v>#N/A</v>
      </c>
      <c r="G631" s="40" t="str">
        <f t="shared" si="86"/>
        <v/>
      </c>
      <c r="H631" s="42" t="e">
        <f>IF(F631&lt;=$G$10,$G$3,"")</f>
        <v>#N/A</v>
      </c>
      <c r="I631" s="41" t="e">
        <f>IF(B631&lt;&gt;"",$G$4,"")</f>
        <v>#N/A</v>
      </c>
      <c r="J631" s="41" t="str">
        <f t="shared" si="87"/>
        <v/>
      </c>
      <c r="K631" s="41" t="e">
        <f>IF(B631&lt;&gt;"",J631*H631/12,"")</f>
        <v>#N/A</v>
      </c>
      <c r="L631" s="41" t="e">
        <f>IF(B631&lt;&gt;"",M631-J631,"")</f>
        <v>#N/A</v>
      </c>
      <c r="M631" s="41" t="e">
        <f>IF(B631&lt;&gt;"",M630+I631+K631,"")</f>
        <v>#N/A</v>
      </c>
      <c r="N631" s="41" t="str">
        <f>IF(G631&lt;&gt;"",IF(E631&gt;=$G$7,$G$5,0),"")</f>
        <v/>
      </c>
      <c r="O631" s="41" t="str">
        <f t="shared" si="88"/>
        <v/>
      </c>
      <c r="P631" s="41" t="str">
        <f>IF(G631&lt;&gt;"",R630*H631/12,"")</f>
        <v/>
      </c>
      <c r="Q631" s="41" t="str">
        <f>IF(G631&lt;&gt;"",R631-O631,"")</f>
        <v/>
      </c>
      <c r="R631" s="41" t="str">
        <f>IF(G631&lt;&gt;"",R630+N631+P631,"")</f>
        <v/>
      </c>
      <c r="T631" s="40" t="e">
        <f t="shared" si="89"/>
        <v>#N/A</v>
      </c>
      <c r="U631" s="53" t="str">
        <f>J631</f>
        <v/>
      </c>
      <c r="V631" s="53" t="e">
        <f>M631</f>
        <v>#N/A</v>
      </c>
      <c r="W631" s="53" t="str">
        <f>O631</f>
        <v/>
      </c>
      <c r="X631" s="53" t="str">
        <f>R631</f>
        <v/>
      </c>
    </row>
    <row r="632" spans="1:24" s="56" customFormat="1" x14ac:dyDescent="0.35">
      <c r="A632" s="37" t="str">
        <f t="shared" si="82"/>
        <v/>
      </c>
      <c r="B632" s="37" t="e">
        <f>IF(F632&lt;=$G$10,VLOOKUP('[1]KALKULATOR 2023 PPK'!A647,[1]Robocze!$B$23:$C$102,2),"")</f>
        <v>#N/A</v>
      </c>
      <c r="C632" s="37" t="e">
        <f t="shared" si="83"/>
        <v>#N/A</v>
      </c>
      <c r="D632" s="38" t="e">
        <f t="shared" si="84"/>
        <v>#N/A</v>
      </c>
      <c r="E632" s="39" t="e">
        <f t="shared" si="90"/>
        <v>#N/A</v>
      </c>
      <c r="F632" s="43" t="e">
        <f t="shared" si="85"/>
        <v>#N/A</v>
      </c>
      <c r="G632" s="40" t="str">
        <f t="shared" si="86"/>
        <v/>
      </c>
      <c r="H632" s="42" t="e">
        <f>IF(F632&lt;=$G$10,$G$3,"")</f>
        <v>#N/A</v>
      </c>
      <c r="I632" s="41" t="e">
        <f>IF(B632&lt;&gt;"",$G$4,"")</f>
        <v>#N/A</v>
      </c>
      <c r="J632" s="41" t="str">
        <f t="shared" si="87"/>
        <v/>
      </c>
      <c r="K632" s="41" t="e">
        <f>IF(B632&lt;&gt;"",J632*H632/12,"")</f>
        <v>#N/A</v>
      </c>
      <c r="L632" s="41" t="e">
        <f>IF(B632&lt;&gt;"",M632-J632,"")</f>
        <v>#N/A</v>
      </c>
      <c r="M632" s="41" t="e">
        <f>IF(B632&lt;&gt;"",M631+I632+K632,"")</f>
        <v>#N/A</v>
      </c>
      <c r="N632" s="41" t="str">
        <f>IF(G632&lt;&gt;"",IF(E632&gt;=$G$7,$G$5,0),"")</f>
        <v/>
      </c>
      <c r="O632" s="41" t="str">
        <f t="shared" si="88"/>
        <v/>
      </c>
      <c r="P632" s="41" t="str">
        <f>IF(G632&lt;&gt;"",R631*H632/12,"")</f>
        <v/>
      </c>
      <c r="Q632" s="41" t="str">
        <f>IF(G632&lt;&gt;"",R632-O632,"")</f>
        <v/>
      </c>
      <c r="R632" s="41" t="str">
        <f>IF(G632&lt;&gt;"",R631+N632+P632,"")</f>
        <v/>
      </c>
      <c r="T632" s="40" t="e">
        <f t="shared" si="89"/>
        <v>#N/A</v>
      </c>
      <c r="U632" s="53" t="str">
        <f>J632</f>
        <v/>
      </c>
      <c r="V632" s="53" t="e">
        <f>M632</f>
        <v>#N/A</v>
      </c>
      <c r="W632" s="53" t="str">
        <f>O632</f>
        <v/>
      </c>
      <c r="X632" s="53" t="str">
        <f>R632</f>
        <v/>
      </c>
    </row>
    <row r="633" spans="1:24" s="56" customFormat="1" x14ac:dyDescent="0.35">
      <c r="A633" s="37" t="str">
        <f t="shared" si="82"/>
        <v/>
      </c>
      <c r="B633" s="37" t="e">
        <f>IF(F633&lt;=$G$10,VLOOKUP('[1]KALKULATOR 2023 PPK'!A648,[1]Robocze!$B$23:$C$102,2),"")</f>
        <v>#N/A</v>
      </c>
      <c r="C633" s="37" t="e">
        <f t="shared" si="83"/>
        <v>#N/A</v>
      </c>
      <c r="D633" s="38" t="e">
        <f t="shared" si="84"/>
        <v>#N/A</v>
      </c>
      <c r="E633" s="39" t="e">
        <f t="shared" si="90"/>
        <v>#N/A</v>
      </c>
      <c r="F633" s="43" t="e">
        <f t="shared" si="85"/>
        <v>#N/A</v>
      </c>
      <c r="G633" s="40" t="str">
        <f t="shared" si="86"/>
        <v/>
      </c>
      <c r="H633" s="42" t="e">
        <f>IF(F633&lt;=$G$10,$G$3,"")</f>
        <v>#N/A</v>
      </c>
      <c r="I633" s="41" t="e">
        <f>IF(B633&lt;&gt;"",$G$4,"")</f>
        <v>#N/A</v>
      </c>
      <c r="J633" s="41" t="str">
        <f t="shared" si="87"/>
        <v/>
      </c>
      <c r="K633" s="41" t="e">
        <f>IF(B633&lt;&gt;"",J633*H633/12,"")</f>
        <v>#N/A</v>
      </c>
      <c r="L633" s="41" t="e">
        <f>IF(B633&lt;&gt;"",M633-J633,"")</f>
        <v>#N/A</v>
      </c>
      <c r="M633" s="41" t="e">
        <f>IF(B633&lt;&gt;"",M632+I633+K633,"")</f>
        <v>#N/A</v>
      </c>
      <c r="N633" s="41" t="str">
        <f>IF(G633&lt;&gt;"",IF(E633&gt;=$G$7,$G$5,0),"")</f>
        <v/>
      </c>
      <c r="O633" s="41" t="str">
        <f t="shared" si="88"/>
        <v/>
      </c>
      <c r="P633" s="41" t="str">
        <f>IF(G633&lt;&gt;"",R632*H633/12,"")</f>
        <v/>
      </c>
      <c r="Q633" s="41" t="str">
        <f>IF(G633&lt;&gt;"",R633-O633,"")</f>
        <v/>
      </c>
      <c r="R633" s="41" t="str">
        <f>IF(G633&lt;&gt;"",R632+N633+P633,"")</f>
        <v/>
      </c>
      <c r="T633" s="40" t="e">
        <f t="shared" si="89"/>
        <v>#N/A</v>
      </c>
      <c r="U633" s="53" t="str">
        <f>J633</f>
        <v/>
      </c>
      <c r="V633" s="53" t="e">
        <f>M633</f>
        <v>#N/A</v>
      </c>
      <c r="W633" s="53" t="str">
        <f>O633</f>
        <v/>
      </c>
      <c r="X633" s="53" t="str">
        <f>R633</f>
        <v/>
      </c>
    </row>
    <row r="634" spans="1:24" s="56" customFormat="1" x14ac:dyDescent="0.35">
      <c r="A634" s="37" t="str">
        <f t="shared" si="82"/>
        <v/>
      </c>
      <c r="B634" s="37" t="e">
        <f>IF(F634&lt;=$G$10,VLOOKUP('[1]KALKULATOR 2023 PPK'!A649,[1]Robocze!$B$23:$C$102,2),"")</f>
        <v>#N/A</v>
      </c>
      <c r="C634" s="37" t="e">
        <f t="shared" si="83"/>
        <v>#N/A</v>
      </c>
      <c r="D634" s="38" t="e">
        <f t="shared" si="84"/>
        <v>#N/A</v>
      </c>
      <c r="E634" s="39" t="e">
        <f t="shared" si="90"/>
        <v>#N/A</v>
      </c>
      <c r="F634" s="43" t="e">
        <f t="shared" si="85"/>
        <v>#N/A</v>
      </c>
      <c r="G634" s="40" t="str">
        <f t="shared" si="86"/>
        <v/>
      </c>
      <c r="H634" s="42" t="e">
        <f>IF(F634&lt;=$G$10,$G$3,"")</f>
        <v>#N/A</v>
      </c>
      <c r="I634" s="41" t="e">
        <f>IF(B634&lt;&gt;"",$G$4,"")</f>
        <v>#N/A</v>
      </c>
      <c r="J634" s="41" t="str">
        <f t="shared" si="87"/>
        <v/>
      </c>
      <c r="K634" s="41" t="e">
        <f>IF(B634&lt;&gt;"",J634*H634/12,"")</f>
        <v>#N/A</v>
      </c>
      <c r="L634" s="41" t="e">
        <f>IF(B634&lt;&gt;"",M634-J634,"")</f>
        <v>#N/A</v>
      </c>
      <c r="M634" s="41" t="e">
        <f>IF(B634&lt;&gt;"",M633+I634+K634,"")</f>
        <v>#N/A</v>
      </c>
      <c r="N634" s="41" t="str">
        <f>IF(G634&lt;&gt;"",IF(E634&gt;=$G$7,$G$5,0),"")</f>
        <v/>
      </c>
      <c r="O634" s="41" t="str">
        <f t="shared" si="88"/>
        <v/>
      </c>
      <c r="P634" s="41" t="str">
        <f>IF(G634&lt;&gt;"",R633*H634/12,"")</f>
        <v/>
      </c>
      <c r="Q634" s="41" t="str">
        <f>IF(G634&lt;&gt;"",R634-O634,"")</f>
        <v/>
      </c>
      <c r="R634" s="41" t="str">
        <f>IF(G634&lt;&gt;"",R633+N634+P634,"")</f>
        <v/>
      </c>
      <c r="T634" s="40" t="e">
        <f t="shared" si="89"/>
        <v>#N/A</v>
      </c>
      <c r="U634" s="53" t="str">
        <f>J634</f>
        <v/>
      </c>
      <c r="V634" s="53" t="e">
        <f>M634</f>
        <v>#N/A</v>
      </c>
      <c r="W634" s="53" t="str">
        <f>O634</f>
        <v/>
      </c>
      <c r="X634" s="53" t="str">
        <f>R634</f>
        <v/>
      </c>
    </row>
    <row r="635" spans="1:24" s="56" customFormat="1" x14ac:dyDescent="0.35">
      <c r="A635" s="37" t="str">
        <f t="shared" si="82"/>
        <v/>
      </c>
      <c r="B635" s="37" t="e">
        <f>IF(F635&lt;=$G$10,VLOOKUP('[1]KALKULATOR 2023 PPK'!A650,[1]Robocze!$B$23:$C$102,2),"")</f>
        <v>#N/A</v>
      </c>
      <c r="C635" s="37" t="e">
        <f t="shared" si="83"/>
        <v>#N/A</v>
      </c>
      <c r="D635" s="38" t="e">
        <f t="shared" si="84"/>
        <v>#N/A</v>
      </c>
      <c r="E635" s="39" t="e">
        <f t="shared" si="90"/>
        <v>#N/A</v>
      </c>
      <c r="F635" s="43" t="e">
        <f t="shared" si="85"/>
        <v>#N/A</v>
      </c>
      <c r="G635" s="40" t="str">
        <f t="shared" si="86"/>
        <v/>
      </c>
      <c r="H635" s="42" t="e">
        <f>IF(F635&lt;=$G$10,$G$3,"")</f>
        <v>#N/A</v>
      </c>
      <c r="I635" s="41" t="e">
        <f>IF(B635&lt;&gt;"",$G$4,"")</f>
        <v>#N/A</v>
      </c>
      <c r="J635" s="41" t="str">
        <f t="shared" si="87"/>
        <v/>
      </c>
      <c r="K635" s="41" t="e">
        <f>IF(B635&lt;&gt;"",J635*H635/12,"")</f>
        <v>#N/A</v>
      </c>
      <c r="L635" s="41" t="e">
        <f>IF(B635&lt;&gt;"",M635-J635,"")</f>
        <v>#N/A</v>
      </c>
      <c r="M635" s="41" t="e">
        <f>IF(B635&lt;&gt;"",M634+I635+K635,"")</f>
        <v>#N/A</v>
      </c>
      <c r="N635" s="41" t="str">
        <f>IF(G635&lt;&gt;"",IF(E635&gt;=$G$7,$G$5,0),"")</f>
        <v/>
      </c>
      <c r="O635" s="41" t="str">
        <f t="shared" si="88"/>
        <v/>
      </c>
      <c r="P635" s="41" t="str">
        <f>IF(G635&lt;&gt;"",R634*H635/12,"")</f>
        <v/>
      </c>
      <c r="Q635" s="41" t="str">
        <f>IF(G635&lt;&gt;"",R635-O635,"")</f>
        <v/>
      </c>
      <c r="R635" s="41" t="str">
        <f>IF(G635&lt;&gt;"",R634+N635+P635,"")</f>
        <v/>
      </c>
      <c r="T635" s="40" t="e">
        <f t="shared" si="89"/>
        <v>#N/A</v>
      </c>
      <c r="U635" s="53" t="str">
        <f>J635</f>
        <v/>
      </c>
      <c r="V635" s="53" t="e">
        <f>M635</f>
        <v>#N/A</v>
      </c>
      <c r="W635" s="53" t="str">
        <f>O635</f>
        <v/>
      </c>
      <c r="X635" s="53" t="str">
        <f>R635</f>
        <v/>
      </c>
    </row>
    <row r="636" spans="1:24" s="56" customFormat="1" x14ac:dyDescent="0.35">
      <c r="A636" s="37" t="str">
        <f t="shared" si="82"/>
        <v/>
      </c>
      <c r="B636" s="37" t="e">
        <f>IF(F636&lt;=$G$10,VLOOKUP('[1]KALKULATOR 2023 PPK'!A651,[1]Robocze!$B$23:$C$102,2),"")</f>
        <v>#N/A</v>
      </c>
      <c r="C636" s="37" t="e">
        <f t="shared" si="83"/>
        <v>#N/A</v>
      </c>
      <c r="D636" s="38" t="e">
        <f t="shared" si="84"/>
        <v>#N/A</v>
      </c>
      <c r="E636" s="39" t="e">
        <f t="shared" si="90"/>
        <v>#N/A</v>
      </c>
      <c r="F636" s="43" t="e">
        <f t="shared" si="85"/>
        <v>#N/A</v>
      </c>
      <c r="G636" s="40" t="str">
        <f t="shared" si="86"/>
        <v/>
      </c>
      <c r="H636" s="42" t="e">
        <f>IF(F636&lt;=$G$10,$G$3,"")</f>
        <v>#N/A</v>
      </c>
      <c r="I636" s="41" t="e">
        <f>IF(B636&lt;&gt;"",$G$4,"")</f>
        <v>#N/A</v>
      </c>
      <c r="J636" s="41" t="str">
        <f t="shared" si="87"/>
        <v/>
      </c>
      <c r="K636" s="41" t="e">
        <f>IF(B636&lt;&gt;"",J636*H636/12,"")</f>
        <v>#N/A</v>
      </c>
      <c r="L636" s="41" t="e">
        <f>IF(B636&lt;&gt;"",M636-J636,"")</f>
        <v>#N/A</v>
      </c>
      <c r="M636" s="41" t="e">
        <f>IF(B636&lt;&gt;"",M635+I636+K636,"")</f>
        <v>#N/A</v>
      </c>
      <c r="N636" s="41" t="str">
        <f>IF(G636&lt;&gt;"",IF(E636&gt;=$G$7,$G$5,0),"")</f>
        <v/>
      </c>
      <c r="O636" s="41" t="str">
        <f t="shared" si="88"/>
        <v/>
      </c>
      <c r="P636" s="41" t="str">
        <f>IF(G636&lt;&gt;"",R635*H636/12,"")</f>
        <v/>
      </c>
      <c r="Q636" s="41" t="str">
        <f>IF(G636&lt;&gt;"",R636-O636,"")</f>
        <v/>
      </c>
      <c r="R636" s="41" t="str">
        <f>IF(G636&lt;&gt;"",R635+N636+P636,"")</f>
        <v/>
      </c>
      <c r="T636" s="40" t="e">
        <f t="shared" si="89"/>
        <v>#N/A</v>
      </c>
      <c r="U636" s="53" t="str">
        <f>J636</f>
        <v/>
      </c>
      <c r="V636" s="53" t="e">
        <f>M636</f>
        <v>#N/A</v>
      </c>
      <c r="W636" s="53" t="str">
        <f>O636</f>
        <v/>
      </c>
      <c r="X636" s="53" t="str">
        <f>R636</f>
        <v/>
      </c>
    </row>
    <row r="637" spans="1:24" s="56" customFormat="1" x14ac:dyDescent="0.35">
      <c r="A637" s="37" t="str">
        <f t="shared" si="82"/>
        <v/>
      </c>
      <c r="B637" s="37" t="e">
        <f>IF(F637&lt;=$G$10,VLOOKUP('[1]KALKULATOR 2023 PPK'!A652,[1]Robocze!$B$23:$C$102,2),"")</f>
        <v>#N/A</v>
      </c>
      <c r="C637" s="37" t="e">
        <f t="shared" si="83"/>
        <v>#N/A</v>
      </c>
      <c r="D637" s="38" t="e">
        <f t="shared" si="84"/>
        <v>#N/A</v>
      </c>
      <c r="E637" s="39" t="e">
        <f t="shared" si="90"/>
        <v>#N/A</v>
      </c>
      <c r="F637" s="43" t="e">
        <f t="shared" si="85"/>
        <v>#N/A</v>
      </c>
      <c r="G637" s="40" t="str">
        <f t="shared" si="86"/>
        <v/>
      </c>
      <c r="H637" s="42" t="e">
        <f>IF(F637&lt;=$G$10,$G$3,"")</f>
        <v>#N/A</v>
      </c>
      <c r="I637" s="41" t="e">
        <f>IF(B637&lt;&gt;"",$G$4,"")</f>
        <v>#N/A</v>
      </c>
      <c r="J637" s="41" t="str">
        <f t="shared" si="87"/>
        <v/>
      </c>
      <c r="K637" s="41" t="e">
        <f>IF(B637&lt;&gt;"",J637*H637/12,"")</f>
        <v>#N/A</v>
      </c>
      <c r="L637" s="41" t="e">
        <f>IF(B637&lt;&gt;"",M637-J637,"")</f>
        <v>#N/A</v>
      </c>
      <c r="M637" s="41" t="e">
        <f>IF(B637&lt;&gt;"",M636+I637+K637,"")</f>
        <v>#N/A</v>
      </c>
      <c r="N637" s="41" t="str">
        <f>IF(G637&lt;&gt;"",IF(E637&gt;=$G$7,$G$5,0),"")</f>
        <v/>
      </c>
      <c r="O637" s="41" t="str">
        <f t="shared" si="88"/>
        <v/>
      </c>
      <c r="P637" s="41" t="str">
        <f>IF(G637&lt;&gt;"",R636*H637/12,"")</f>
        <v/>
      </c>
      <c r="Q637" s="41" t="str">
        <f>IF(G637&lt;&gt;"",R637-O637,"")</f>
        <v/>
      </c>
      <c r="R637" s="41" t="str">
        <f>IF(G637&lt;&gt;"",R636+N637+P637,"")</f>
        <v/>
      </c>
      <c r="T637" s="40" t="e">
        <f t="shared" si="89"/>
        <v>#N/A</v>
      </c>
      <c r="U637" s="53" t="str">
        <f>J637</f>
        <v/>
      </c>
      <c r="V637" s="53" t="e">
        <f>M637</f>
        <v>#N/A</v>
      </c>
      <c r="W637" s="53" t="str">
        <f>O637</f>
        <v/>
      </c>
      <c r="X637" s="53" t="str">
        <f>R637</f>
        <v/>
      </c>
    </row>
    <row r="638" spans="1:24" s="56" customFormat="1" x14ac:dyDescent="0.35">
      <c r="A638" s="37" t="str">
        <f t="shared" si="82"/>
        <v/>
      </c>
      <c r="B638" s="37" t="e">
        <f>IF(F638&lt;=$G$10,VLOOKUP('[1]KALKULATOR 2023 PPK'!A653,[1]Robocze!$B$23:$C$102,2),"")</f>
        <v>#N/A</v>
      </c>
      <c r="C638" s="37" t="e">
        <f t="shared" si="83"/>
        <v>#N/A</v>
      </c>
      <c r="D638" s="38" t="e">
        <f t="shared" si="84"/>
        <v>#N/A</v>
      </c>
      <c r="E638" s="39" t="e">
        <f t="shared" si="90"/>
        <v>#N/A</v>
      </c>
      <c r="F638" s="43" t="e">
        <f t="shared" si="85"/>
        <v>#N/A</v>
      </c>
      <c r="G638" s="40" t="str">
        <f t="shared" si="86"/>
        <v/>
      </c>
      <c r="H638" s="42" t="e">
        <f>IF(F638&lt;=$G$10,$G$3,"")</f>
        <v>#N/A</v>
      </c>
      <c r="I638" s="41" t="e">
        <f>IF(B638&lt;&gt;"",$G$4,"")</f>
        <v>#N/A</v>
      </c>
      <c r="J638" s="41" t="str">
        <f t="shared" si="87"/>
        <v/>
      </c>
      <c r="K638" s="41" t="e">
        <f>IF(B638&lt;&gt;"",J638*H638/12,"")</f>
        <v>#N/A</v>
      </c>
      <c r="L638" s="41" t="e">
        <f>IF(B638&lt;&gt;"",M638-J638,"")</f>
        <v>#N/A</v>
      </c>
      <c r="M638" s="41" t="e">
        <f>IF(B638&lt;&gt;"",M637+I638+K638,"")</f>
        <v>#N/A</v>
      </c>
      <c r="N638" s="41" t="str">
        <f>IF(G638&lt;&gt;"",IF(E638&gt;=$G$7,$G$5,0),"")</f>
        <v/>
      </c>
      <c r="O638" s="41" t="str">
        <f t="shared" si="88"/>
        <v/>
      </c>
      <c r="P638" s="41" t="str">
        <f>IF(G638&lt;&gt;"",R637*H638/12,"")</f>
        <v/>
      </c>
      <c r="Q638" s="41" t="str">
        <f>IF(G638&lt;&gt;"",R638-O638,"")</f>
        <v/>
      </c>
      <c r="R638" s="41" t="str">
        <f>IF(G638&lt;&gt;"",R637+N638+P638,"")</f>
        <v/>
      </c>
      <c r="T638" s="40" t="e">
        <f t="shared" si="89"/>
        <v>#N/A</v>
      </c>
      <c r="U638" s="53" t="str">
        <f>J638</f>
        <v/>
      </c>
      <c r="V638" s="53" t="e">
        <f>M638</f>
        <v>#N/A</v>
      </c>
      <c r="W638" s="53" t="str">
        <f>O638</f>
        <v/>
      </c>
      <c r="X638" s="53" t="str">
        <f>R638</f>
        <v/>
      </c>
    </row>
    <row r="639" spans="1:24" s="56" customFormat="1" x14ac:dyDescent="0.35">
      <c r="A639" s="37" t="str">
        <f t="shared" si="82"/>
        <v/>
      </c>
      <c r="B639" s="37" t="e">
        <f>IF(F639&lt;=$G$10,VLOOKUP('[1]KALKULATOR 2023 PPK'!A654,[1]Robocze!$B$23:$C$102,2),"")</f>
        <v>#N/A</v>
      </c>
      <c r="C639" s="37" t="e">
        <f t="shared" si="83"/>
        <v>#N/A</v>
      </c>
      <c r="D639" s="38" t="e">
        <f t="shared" si="84"/>
        <v>#N/A</v>
      </c>
      <c r="E639" s="39" t="e">
        <f t="shared" si="90"/>
        <v>#N/A</v>
      </c>
      <c r="F639" s="43" t="e">
        <f t="shared" si="85"/>
        <v>#N/A</v>
      </c>
      <c r="G639" s="40" t="str">
        <f t="shared" si="86"/>
        <v/>
      </c>
      <c r="H639" s="42" t="e">
        <f>IF(F639&lt;=$G$10,$G$3,"")</f>
        <v>#N/A</v>
      </c>
      <c r="I639" s="41" t="e">
        <f>IF(B639&lt;&gt;"",$G$4,"")</f>
        <v>#N/A</v>
      </c>
      <c r="J639" s="41" t="str">
        <f t="shared" si="87"/>
        <v/>
      </c>
      <c r="K639" s="41" t="e">
        <f>IF(B639&lt;&gt;"",J639*H639/12,"")</f>
        <v>#N/A</v>
      </c>
      <c r="L639" s="41" t="e">
        <f>IF(B639&lt;&gt;"",M639-J639,"")</f>
        <v>#N/A</v>
      </c>
      <c r="M639" s="41" t="e">
        <f>IF(B639&lt;&gt;"",M638+I639+K639,"")</f>
        <v>#N/A</v>
      </c>
      <c r="N639" s="41" t="str">
        <f>IF(G639&lt;&gt;"",IF(E639&gt;=$G$7,$G$5,0),"")</f>
        <v/>
      </c>
      <c r="O639" s="41" t="str">
        <f t="shared" si="88"/>
        <v/>
      </c>
      <c r="P639" s="41" t="str">
        <f>IF(G639&lt;&gt;"",R638*H639/12,"")</f>
        <v/>
      </c>
      <c r="Q639" s="41" t="str">
        <f>IF(G639&lt;&gt;"",R639-O639,"")</f>
        <v/>
      </c>
      <c r="R639" s="41" t="str">
        <f>IF(G639&lt;&gt;"",R638+N639+P639,"")</f>
        <v/>
      </c>
      <c r="T639" s="40" t="e">
        <f t="shared" si="89"/>
        <v>#N/A</v>
      </c>
      <c r="U639" s="53" t="str">
        <f>J639</f>
        <v/>
      </c>
      <c r="V639" s="53" t="e">
        <f>M639</f>
        <v>#N/A</v>
      </c>
      <c r="W639" s="53" t="str">
        <f>O639</f>
        <v/>
      </c>
      <c r="X639" s="53" t="str">
        <f>R639</f>
        <v/>
      </c>
    </row>
    <row r="640" spans="1:24" s="56" customFormat="1" x14ac:dyDescent="0.35">
      <c r="A640" s="37" t="str">
        <f t="shared" si="82"/>
        <v/>
      </c>
      <c r="B640" s="44" t="e">
        <f>IF(F640&lt;=$G$10,VLOOKUP('[1]KALKULATOR 2023 PPK'!A655,[1]Robocze!$B$23:$C$102,2),"")</f>
        <v>#N/A</v>
      </c>
      <c r="C640" s="44" t="e">
        <f t="shared" si="83"/>
        <v>#N/A</v>
      </c>
      <c r="D640" s="38" t="e">
        <f t="shared" si="84"/>
        <v>#N/A</v>
      </c>
      <c r="E640" s="45" t="e">
        <f t="shared" si="90"/>
        <v>#N/A</v>
      </c>
      <c r="F640" s="46" t="e">
        <f t="shared" si="85"/>
        <v>#N/A</v>
      </c>
      <c r="G640" s="47" t="str">
        <f t="shared" si="86"/>
        <v/>
      </c>
      <c r="H640" s="42" t="e">
        <f>IF(F640&lt;=$G$10,$G$3,"")</f>
        <v>#N/A</v>
      </c>
      <c r="I640" s="41" t="e">
        <f>IF(B640&lt;&gt;"",$G$4,"")</f>
        <v>#N/A</v>
      </c>
      <c r="J640" s="48" t="str">
        <f t="shared" si="87"/>
        <v/>
      </c>
      <c r="K640" s="41" t="e">
        <f>IF(B640&lt;&gt;"",J640*H640/12,"")</f>
        <v>#N/A</v>
      </c>
      <c r="L640" s="48" t="e">
        <f>IF(B640&lt;&gt;"",M640-J640,"")</f>
        <v>#N/A</v>
      </c>
      <c r="M640" s="41" t="e">
        <f>IF(B640&lt;&gt;"",M639+I640+K640,"")</f>
        <v>#N/A</v>
      </c>
      <c r="N640" s="41" t="str">
        <f>IF(G640&lt;&gt;"",IF(E640&gt;=$G$7,$G$5,0),"")</f>
        <v/>
      </c>
      <c r="O640" s="48" t="str">
        <f t="shared" si="88"/>
        <v/>
      </c>
      <c r="P640" s="41" t="str">
        <f>IF(G640&lt;&gt;"",R639*H640/12,"")</f>
        <v/>
      </c>
      <c r="Q640" s="48" t="str">
        <f>IF(G640&lt;&gt;"",R640-O640,"")</f>
        <v/>
      </c>
      <c r="R640" s="41" t="str">
        <f>IF(G640&lt;&gt;"",R639+N640+P640,"")</f>
        <v/>
      </c>
      <c r="T640" s="40" t="e">
        <f t="shared" si="89"/>
        <v>#N/A</v>
      </c>
      <c r="U640" s="53" t="str">
        <f>J640</f>
        <v/>
      </c>
      <c r="V640" s="53" t="e">
        <f>M640</f>
        <v>#N/A</v>
      </c>
      <c r="W640" s="53" t="str">
        <f>O640</f>
        <v/>
      </c>
      <c r="X640" s="53" t="str">
        <f>R640</f>
        <v/>
      </c>
    </row>
    <row r="641" spans="1:24" s="56" customFormat="1" x14ac:dyDescent="0.35">
      <c r="A641" s="37" t="str">
        <f t="shared" si="82"/>
        <v/>
      </c>
      <c r="B641" s="37" t="e">
        <f>IF(F641&lt;=$G$10,VLOOKUP('[1]KALKULATOR 2023 PPK'!A656,[1]Robocze!$B$23:$C$102,2),"")</f>
        <v>#N/A</v>
      </c>
      <c r="C641" s="37" t="e">
        <f t="shared" si="83"/>
        <v>#N/A</v>
      </c>
      <c r="D641" s="38" t="e">
        <f t="shared" si="84"/>
        <v>#N/A</v>
      </c>
      <c r="E641" s="39" t="e">
        <f t="shared" si="90"/>
        <v>#N/A</v>
      </c>
      <c r="F641" s="40" t="e">
        <f t="shared" si="85"/>
        <v>#N/A</v>
      </c>
      <c r="G641" s="40" t="str">
        <f t="shared" si="86"/>
        <v/>
      </c>
      <c r="H641" s="42" t="e">
        <f>IF(F641&lt;=$G$10,$G$3,"")</f>
        <v>#N/A</v>
      </c>
      <c r="I641" s="41" t="e">
        <f>IF(B641&lt;&gt;"",$G$4,"")</f>
        <v>#N/A</v>
      </c>
      <c r="J641" s="41" t="str">
        <f t="shared" si="87"/>
        <v/>
      </c>
      <c r="K641" s="41" t="e">
        <f>IF(B641&lt;&gt;"",J641*H641/12,"")</f>
        <v>#N/A</v>
      </c>
      <c r="L641" s="41" t="e">
        <f>IF(B641&lt;&gt;"",M641-J641,"")</f>
        <v>#N/A</v>
      </c>
      <c r="M641" s="41" t="e">
        <f>IF(B641&lt;&gt;"",M640+I641+K641,"")</f>
        <v>#N/A</v>
      </c>
      <c r="N641" s="41" t="str">
        <f>IF(G641&lt;&gt;"",IF(E641&gt;=$G$7,$G$5,0),"")</f>
        <v/>
      </c>
      <c r="O641" s="41" t="str">
        <f t="shared" si="88"/>
        <v/>
      </c>
      <c r="P641" s="41" t="str">
        <f>IF(G641&lt;&gt;"",R640*H641/12,"")</f>
        <v/>
      </c>
      <c r="Q641" s="41" t="str">
        <f>IF(G641&lt;&gt;"",R641-O641,"")</f>
        <v/>
      </c>
      <c r="R641" s="41" t="str">
        <f>IF(G641&lt;&gt;"",R640+N641+P641,"")</f>
        <v/>
      </c>
      <c r="T641" s="40" t="e">
        <f t="shared" si="89"/>
        <v>#N/A</v>
      </c>
      <c r="U641" s="53" t="str">
        <f>J641</f>
        <v/>
      </c>
      <c r="V641" s="53" t="e">
        <f>M641</f>
        <v>#N/A</v>
      </c>
      <c r="W641" s="53" t="str">
        <f>O641</f>
        <v/>
      </c>
      <c r="X641" s="53" t="str">
        <f>R641</f>
        <v/>
      </c>
    </row>
    <row r="642" spans="1:24" s="56" customFormat="1" x14ac:dyDescent="0.35">
      <c r="A642" s="37" t="str">
        <f t="shared" si="82"/>
        <v/>
      </c>
      <c r="B642" s="37" t="e">
        <f>IF(F642&lt;=$G$10,VLOOKUP('[1]KALKULATOR 2023 PPK'!A657,[1]Robocze!$B$23:$C$102,2),"")</f>
        <v>#N/A</v>
      </c>
      <c r="C642" s="37" t="e">
        <f t="shared" si="83"/>
        <v>#N/A</v>
      </c>
      <c r="D642" s="38" t="e">
        <f t="shared" si="84"/>
        <v>#N/A</v>
      </c>
      <c r="E642" s="39" t="e">
        <f t="shared" si="90"/>
        <v>#N/A</v>
      </c>
      <c r="F642" s="43" t="e">
        <f t="shared" si="85"/>
        <v>#N/A</v>
      </c>
      <c r="G642" s="40" t="str">
        <f t="shared" si="86"/>
        <v/>
      </c>
      <c r="H642" s="42" t="e">
        <f>IF(F642&lt;=$G$10,$G$3,"")</f>
        <v>#N/A</v>
      </c>
      <c r="I642" s="41" t="e">
        <f>IF(B642&lt;&gt;"",$G$4,"")</f>
        <v>#N/A</v>
      </c>
      <c r="J642" s="41" t="str">
        <f t="shared" si="87"/>
        <v/>
      </c>
      <c r="K642" s="41" t="e">
        <f>IF(B642&lt;&gt;"",J642*H642/12,"")</f>
        <v>#N/A</v>
      </c>
      <c r="L642" s="41" t="e">
        <f>IF(B642&lt;&gt;"",M642-J642,"")</f>
        <v>#N/A</v>
      </c>
      <c r="M642" s="41" t="e">
        <f>IF(B642&lt;&gt;"",M641+I642+K642,"")</f>
        <v>#N/A</v>
      </c>
      <c r="N642" s="41" t="str">
        <f>IF(G642&lt;&gt;"",IF(E642&gt;=$G$7,$G$5,0),"")</f>
        <v/>
      </c>
      <c r="O642" s="41" t="str">
        <f t="shared" si="88"/>
        <v/>
      </c>
      <c r="P642" s="41" t="str">
        <f>IF(G642&lt;&gt;"",R641*H642/12,"")</f>
        <v/>
      </c>
      <c r="Q642" s="41" t="str">
        <f>IF(G642&lt;&gt;"",R642-O642,"")</f>
        <v/>
      </c>
      <c r="R642" s="41" t="str">
        <f>IF(G642&lt;&gt;"",R641+N642+P642,"")</f>
        <v/>
      </c>
      <c r="T642" s="40" t="e">
        <f t="shared" si="89"/>
        <v>#N/A</v>
      </c>
      <c r="U642" s="53" t="str">
        <f>J642</f>
        <v/>
      </c>
      <c r="V642" s="53" t="e">
        <f>M642</f>
        <v>#N/A</v>
      </c>
      <c r="W642" s="53" t="str">
        <f>O642</f>
        <v/>
      </c>
      <c r="X642" s="53" t="str">
        <f>R642</f>
        <v/>
      </c>
    </row>
    <row r="643" spans="1:24" s="56" customFormat="1" x14ac:dyDescent="0.35">
      <c r="A643" s="37" t="str">
        <f t="shared" si="82"/>
        <v/>
      </c>
      <c r="B643" s="37" t="e">
        <f>IF(F643&lt;=$G$10,VLOOKUP('[1]KALKULATOR 2023 PPK'!A658,[1]Robocze!$B$23:$C$102,2),"")</f>
        <v>#N/A</v>
      </c>
      <c r="C643" s="37" t="e">
        <f t="shared" si="83"/>
        <v>#N/A</v>
      </c>
      <c r="D643" s="38" t="e">
        <f t="shared" si="84"/>
        <v>#N/A</v>
      </c>
      <c r="E643" s="39" t="e">
        <f t="shared" si="90"/>
        <v>#N/A</v>
      </c>
      <c r="F643" s="43" t="e">
        <f t="shared" si="85"/>
        <v>#N/A</v>
      </c>
      <c r="G643" s="40" t="str">
        <f t="shared" si="86"/>
        <v/>
      </c>
      <c r="H643" s="42" t="e">
        <f>IF(F643&lt;=$G$10,$G$3,"")</f>
        <v>#N/A</v>
      </c>
      <c r="I643" s="41" t="e">
        <f>IF(B643&lt;&gt;"",$G$4,"")</f>
        <v>#N/A</v>
      </c>
      <c r="J643" s="41" t="str">
        <f t="shared" si="87"/>
        <v/>
      </c>
      <c r="K643" s="41" t="e">
        <f>IF(B643&lt;&gt;"",J643*H643/12,"")</f>
        <v>#N/A</v>
      </c>
      <c r="L643" s="41" t="e">
        <f>IF(B643&lt;&gt;"",M643-J643,"")</f>
        <v>#N/A</v>
      </c>
      <c r="M643" s="41" t="e">
        <f>IF(B643&lt;&gt;"",M642+I643+K643,"")</f>
        <v>#N/A</v>
      </c>
      <c r="N643" s="41" t="str">
        <f>IF(G643&lt;&gt;"",IF(E643&gt;=$G$7,$G$5,0),"")</f>
        <v/>
      </c>
      <c r="O643" s="41" t="str">
        <f t="shared" si="88"/>
        <v/>
      </c>
      <c r="P643" s="41" t="str">
        <f>IF(G643&lt;&gt;"",R642*H643/12,"")</f>
        <v/>
      </c>
      <c r="Q643" s="41" t="str">
        <f>IF(G643&lt;&gt;"",R643-O643,"")</f>
        <v/>
      </c>
      <c r="R643" s="41" t="str">
        <f>IF(G643&lt;&gt;"",R642+N643+P643,"")</f>
        <v/>
      </c>
      <c r="T643" s="40" t="e">
        <f t="shared" si="89"/>
        <v>#N/A</v>
      </c>
      <c r="U643" s="53" t="str">
        <f>J643</f>
        <v/>
      </c>
      <c r="V643" s="53" t="e">
        <f>M643</f>
        <v>#N/A</v>
      </c>
      <c r="W643" s="53" t="str">
        <f>O643</f>
        <v/>
      </c>
      <c r="X643" s="53" t="str">
        <f>R643</f>
        <v/>
      </c>
    </row>
    <row r="644" spans="1:24" s="56" customFormat="1" x14ac:dyDescent="0.35">
      <c r="A644" s="37" t="str">
        <f t="shared" si="82"/>
        <v/>
      </c>
      <c r="B644" s="37" t="e">
        <f>IF(F644&lt;=$G$10,VLOOKUP('[1]KALKULATOR 2023 PPK'!A659,[1]Robocze!$B$23:$C$102,2),"")</f>
        <v>#N/A</v>
      </c>
      <c r="C644" s="37" t="e">
        <f t="shared" si="83"/>
        <v>#N/A</v>
      </c>
      <c r="D644" s="38" t="e">
        <f t="shared" si="84"/>
        <v>#N/A</v>
      </c>
      <c r="E644" s="39" t="e">
        <f t="shared" si="90"/>
        <v>#N/A</v>
      </c>
      <c r="F644" s="43" t="e">
        <f t="shared" si="85"/>
        <v>#N/A</v>
      </c>
      <c r="G644" s="40" t="str">
        <f t="shared" si="86"/>
        <v/>
      </c>
      <c r="H644" s="42" t="e">
        <f>IF(F644&lt;=$G$10,$G$3,"")</f>
        <v>#N/A</v>
      </c>
      <c r="I644" s="41" t="e">
        <f>IF(B644&lt;&gt;"",$G$4,"")</f>
        <v>#N/A</v>
      </c>
      <c r="J644" s="41" t="str">
        <f t="shared" si="87"/>
        <v/>
      </c>
      <c r="K644" s="41" t="e">
        <f>IF(B644&lt;&gt;"",J644*H644/12,"")</f>
        <v>#N/A</v>
      </c>
      <c r="L644" s="41" t="e">
        <f>IF(B644&lt;&gt;"",M644-J644,"")</f>
        <v>#N/A</v>
      </c>
      <c r="M644" s="41" t="e">
        <f>IF(B644&lt;&gt;"",M643+I644+K644,"")</f>
        <v>#N/A</v>
      </c>
      <c r="N644" s="41" t="str">
        <f>IF(G644&lt;&gt;"",IF(E644&gt;=$G$7,$G$5,0),"")</f>
        <v/>
      </c>
      <c r="O644" s="41" t="str">
        <f t="shared" si="88"/>
        <v/>
      </c>
      <c r="P644" s="41" t="str">
        <f>IF(G644&lt;&gt;"",R643*H644/12,"")</f>
        <v/>
      </c>
      <c r="Q644" s="41" t="str">
        <f>IF(G644&lt;&gt;"",R644-O644,"")</f>
        <v/>
      </c>
      <c r="R644" s="41" t="str">
        <f>IF(G644&lt;&gt;"",R643+N644+P644,"")</f>
        <v/>
      </c>
      <c r="T644" s="40" t="e">
        <f t="shared" si="89"/>
        <v>#N/A</v>
      </c>
      <c r="U644" s="53" t="str">
        <f>J644</f>
        <v/>
      </c>
      <c r="V644" s="53" t="e">
        <f>M644</f>
        <v>#N/A</v>
      </c>
      <c r="W644" s="53" t="str">
        <f>O644</f>
        <v/>
      </c>
      <c r="X644" s="53" t="str">
        <f>R644</f>
        <v/>
      </c>
    </row>
    <row r="645" spans="1:24" s="56" customFormat="1" x14ac:dyDescent="0.35">
      <c r="A645" s="37" t="str">
        <f t="shared" si="82"/>
        <v/>
      </c>
      <c r="B645" s="37" t="e">
        <f>IF(F645&lt;=$G$10,VLOOKUP('[1]KALKULATOR 2023 PPK'!A660,[1]Robocze!$B$23:$C$102,2),"")</f>
        <v>#N/A</v>
      </c>
      <c r="C645" s="37" t="e">
        <f t="shared" si="83"/>
        <v>#N/A</v>
      </c>
      <c r="D645" s="38" t="e">
        <f t="shared" si="84"/>
        <v>#N/A</v>
      </c>
      <c r="E645" s="39" t="e">
        <f t="shared" si="90"/>
        <v>#N/A</v>
      </c>
      <c r="F645" s="43" t="e">
        <f t="shared" si="85"/>
        <v>#N/A</v>
      </c>
      <c r="G645" s="40" t="str">
        <f t="shared" si="86"/>
        <v/>
      </c>
      <c r="H645" s="42" t="e">
        <f>IF(F645&lt;=$G$10,$G$3,"")</f>
        <v>#N/A</v>
      </c>
      <c r="I645" s="41" t="e">
        <f>IF(B645&lt;&gt;"",$G$4,"")</f>
        <v>#N/A</v>
      </c>
      <c r="J645" s="41" t="str">
        <f t="shared" si="87"/>
        <v/>
      </c>
      <c r="K645" s="41" t="e">
        <f>IF(B645&lt;&gt;"",J645*H645/12,"")</f>
        <v>#N/A</v>
      </c>
      <c r="L645" s="41" t="e">
        <f>IF(B645&lt;&gt;"",M645-J645,"")</f>
        <v>#N/A</v>
      </c>
      <c r="M645" s="41" t="e">
        <f>IF(B645&lt;&gt;"",M644+I645+K645,"")</f>
        <v>#N/A</v>
      </c>
      <c r="N645" s="41" t="str">
        <f>IF(G645&lt;&gt;"",IF(E645&gt;=$G$7,$G$5,0),"")</f>
        <v/>
      </c>
      <c r="O645" s="41" t="str">
        <f t="shared" si="88"/>
        <v/>
      </c>
      <c r="P645" s="41" t="str">
        <f>IF(G645&lt;&gt;"",R644*H645/12,"")</f>
        <v/>
      </c>
      <c r="Q645" s="41" t="str">
        <f>IF(G645&lt;&gt;"",R645-O645,"")</f>
        <v/>
      </c>
      <c r="R645" s="41" t="str">
        <f>IF(G645&lt;&gt;"",R644+N645+P645,"")</f>
        <v/>
      </c>
      <c r="T645" s="40" t="e">
        <f t="shared" si="89"/>
        <v>#N/A</v>
      </c>
      <c r="U645" s="53" t="str">
        <f>J645</f>
        <v/>
      </c>
      <c r="V645" s="53" t="e">
        <f>M645</f>
        <v>#N/A</v>
      </c>
      <c r="W645" s="53" t="str">
        <f>O645</f>
        <v/>
      </c>
      <c r="X645" s="53" t="str">
        <f>R645</f>
        <v/>
      </c>
    </row>
    <row r="646" spans="1:24" s="56" customFormat="1" x14ac:dyDescent="0.35">
      <c r="A646" s="37" t="str">
        <f t="shared" si="82"/>
        <v/>
      </c>
      <c r="B646" s="37" t="e">
        <f>IF(F646&lt;=$G$10,VLOOKUP('[1]KALKULATOR 2023 PPK'!A661,[1]Robocze!$B$23:$C$102,2),"")</f>
        <v>#N/A</v>
      </c>
      <c r="C646" s="37" t="e">
        <f t="shared" si="83"/>
        <v>#N/A</v>
      </c>
      <c r="D646" s="38" t="e">
        <f t="shared" si="84"/>
        <v>#N/A</v>
      </c>
      <c r="E646" s="39" t="e">
        <f t="shared" si="90"/>
        <v>#N/A</v>
      </c>
      <c r="F646" s="43" t="e">
        <f t="shared" si="85"/>
        <v>#N/A</v>
      </c>
      <c r="G646" s="40" t="str">
        <f t="shared" si="86"/>
        <v/>
      </c>
      <c r="H646" s="42" t="e">
        <f>IF(F646&lt;=$G$10,$G$3,"")</f>
        <v>#N/A</v>
      </c>
      <c r="I646" s="41" t="e">
        <f>IF(B646&lt;&gt;"",$G$4,"")</f>
        <v>#N/A</v>
      </c>
      <c r="J646" s="41" t="str">
        <f t="shared" si="87"/>
        <v/>
      </c>
      <c r="K646" s="41" t="e">
        <f>IF(B646&lt;&gt;"",J646*H646/12,"")</f>
        <v>#N/A</v>
      </c>
      <c r="L646" s="41" t="e">
        <f>IF(B646&lt;&gt;"",M646-J646,"")</f>
        <v>#N/A</v>
      </c>
      <c r="M646" s="41" t="e">
        <f>IF(B646&lt;&gt;"",M645+I646+K646,"")</f>
        <v>#N/A</v>
      </c>
      <c r="N646" s="41" t="str">
        <f>IF(G646&lt;&gt;"",IF(E646&gt;=$G$7,$G$5,0),"")</f>
        <v/>
      </c>
      <c r="O646" s="41" t="str">
        <f t="shared" si="88"/>
        <v/>
      </c>
      <c r="P646" s="41" t="str">
        <f>IF(G646&lt;&gt;"",R645*H646/12,"")</f>
        <v/>
      </c>
      <c r="Q646" s="41" t="str">
        <f>IF(G646&lt;&gt;"",R646-O646,"")</f>
        <v/>
      </c>
      <c r="R646" s="41" t="str">
        <f>IF(G646&lt;&gt;"",R645+N646+P646,"")</f>
        <v/>
      </c>
      <c r="T646" s="40" t="e">
        <f t="shared" si="89"/>
        <v>#N/A</v>
      </c>
      <c r="U646" s="53" t="str">
        <f>J646</f>
        <v/>
      </c>
      <c r="V646" s="53" t="e">
        <f>M646</f>
        <v>#N/A</v>
      </c>
      <c r="W646" s="53" t="str">
        <f>O646</f>
        <v/>
      </c>
      <c r="X646" s="53" t="str">
        <f>R646</f>
        <v/>
      </c>
    </row>
    <row r="647" spans="1:24" s="56" customFormat="1" x14ac:dyDescent="0.35">
      <c r="A647" s="37" t="str">
        <f t="shared" si="82"/>
        <v/>
      </c>
      <c r="B647" s="37" t="e">
        <f>IF(F647&lt;=$G$10,VLOOKUP('[1]KALKULATOR 2023 PPK'!A662,[1]Robocze!$B$23:$C$102,2),"")</f>
        <v>#N/A</v>
      </c>
      <c r="C647" s="37" t="e">
        <f t="shared" si="83"/>
        <v>#N/A</v>
      </c>
      <c r="D647" s="38" t="e">
        <f t="shared" si="84"/>
        <v>#N/A</v>
      </c>
      <c r="E647" s="39" t="e">
        <f t="shared" si="90"/>
        <v>#N/A</v>
      </c>
      <c r="F647" s="43" t="e">
        <f t="shared" si="85"/>
        <v>#N/A</v>
      </c>
      <c r="G647" s="40" t="str">
        <f t="shared" si="86"/>
        <v/>
      </c>
      <c r="H647" s="42" t="e">
        <f>IF(F647&lt;=$G$10,$G$3,"")</f>
        <v>#N/A</v>
      </c>
      <c r="I647" s="41" t="e">
        <f>IF(B647&lt;&gt;"",$G$4,"")</f>
        <v>#N/A</v>
      </c>
      <c r="J647" s="41" t="str">
        <f t="shared" si="87"/>
        <v/>
      </c>
      <c r="K647" s="41" t="e">
        <f>IF(B647&lt;&gt;"",J647*H647/12,"")</f>
        <v>#N/A</v>
      </c>
      <c r="L647" s="41" t="e">
        <f>IF(B647&lt;&gt;"",M647-J647,"")</f>
        <v>#N/A</v>
      </c>
      <c r="M647" s="41" t="e">
        <f>IF(B647&lt;&gt;"",M646+I647+K647,"")</f>
        <v>#N/A</v>
      </c>
      <c r="N647" s="41" t="str">
        <f>IF(G647&lt;&gt;"",IF(E647&gt;=$G$7,$G$5,0),"")</f>
        <v/>
      </c>
      <c r="O647" s="41" t="str">
        <f t="shared" si="88"/>
        <v/>
      </c>
      <c r="P647" s="41" t="str">
        <f>IF(G647&lt;&gt;"",R646*H647/12,"")</f>
        <v/>
      </c>
      <c r="Q647" s="41" t="str">
        <f>IF(G647&lt;&gt;"",R647-O647,"")</f>
        <v/>
      </c>
      <c r="R647" s="41" t="str">
        <f>IF(G647&lt;&gt;"",R646+N647+P647,"")</f>
        <v/>
      </c>
      <c r="T647" s="40" t="e">
        <f t="shared" si="89"/>
        <v>#N/A</v>
      </c>
      <c r="U647" s="53" t="str">
        <f>J647</f>
        <v/>
      </c>
      <c r="V647" s="53" t="e">
        <f>M647</f>
        <v>#N/A</v>
      </c>
      <c r="W647" s="53" t="str">
        <f>O647</f>
        <v/>
      </c>
      <c r="X647" s="53" t="str">
        <f>R647</f>
        <v/>
      </c>
    </row>
    <row r="648" spans="1:24" s="56" customFormat="1" x14ac:dyDescent="0.35">
      <c r="A648" s="37" t="str">
        <f t="shared" si="82"/>
        <v/>
      </c>
      <c r="B648" s="37" t="e">
        <f>IF(F648&lt;=$G$10,VLOOKUP('[1]KALKULATOR 2023 PPK'!A663,[1]Robocze!$B$23:$C$102,2),"")</f>
        <v>#N/A</v>
      </c>
      <c r="C648" s="37" t="e">
        <f t="shared" si="83"/>
        <v>#N/A</v>
      </c>
      <c r="D648" s="38" t="e">
        <f t="shared" si="84"/>
        <v>#N/A</v>
      </c>
      <c r="E648" s="39" t="e">
        <f t="shared" si="90"/>
        <v>#N/A</v>
      </c>
      <c r="F648" s="43" t="e">
        <f t="shared" si="85"/>
        <v>#N/A</v>
      </c>
      <c r="G648" s="40" t="str">
        <f t="shared" si="86"/>
        <v/>
      </c>
      <c r="H648" s="42" t="e">
        <f>IF(F648&lt;=$G$10,$G$3,"")</f>
        <v>#N/A</v>
      </c>
      <c r="I648" s="41" t="e">
        <f>IF(B648&lt;&gt;"",$G$4,"")</f>
        <v>#N/A</v>
      </c>
      <c r="J648" s="41" t="str">
        <f t="shared" si="87"/>
        <v/>
      </c>
      <c r="K648" s="41" t="e">
        <f>IF(B648&lt;&gt;"",J648*H648/12,"")</f>
        <v>#N/A</v>
      </c>
      <c r="L648" s="41" t="e">
        <f>IF(B648&lt;&gt;"",M648-J648,"")</f>
        <v>#N/A</v>
      </c>
      <c r="M648" s="41" t="e">
        <f>IF(B648&lt;&gt;"",M647+I648+K648,"")</f>
        <v>#N/A</v>
      </c>
      <c r="N648" s="41" t="str">
        <f>IF(G648&lt;&gt;"",IF(E648&gt;=$G$7,$G$5,0),"")</f>
        <v/>
      </c>
      <c r="O648" s="41" t="str">
        <f t="shared" si="88"/>
        <v/>
      </c>
      <c r="P648" s="41" t="str">
        <f>IF(G648&lt;&gt;"",R647*H648/12,"")</f>
        <v/>
      </c>
      <c r="Q648" s="41" t="str">
        <f>IF(G648&lt;&gt;"",R648-O648,"")</f>
        <v/>
      </c>
      <c r="R648" s="41" t="str">
        <f>IF(G648&lt;&gt;"",R647+N648+P648,"")</f>
        <v/>
      </c>
      <c r="T648" s="40" t="e">
        <f t="shared" si="89"/>
        <v>#N/A</v>
      </c>
      <c r="U648" s="53" t="str">
        <f>J648</f>
        <v/>
      </c>
      <c r="V648" s="53" t="e">
        <f>M648</f>
        <v>#N/A</v>
      </c>
      <c r="W648" s="53" t="str">
        <f>O648</f>
        <v/>
      </c>
      <c r="X648" s="53" t="str">
        <f>R648</f>
        <v/>
      </c>
    </row>
    <row r="649" spans="1:24" s="56" customFormat="1" x14ac:dyDescent="0.35">
      <c r="A649" s="37" t="str">
        <f t="shared" si="82"/>
        <v/>
      </c>
      <c r="B649" s="37" t="e">
        <f>IF(F649&lt;=$G$10,VLOOKUP('[1]KALKULATOR 2023 PPK'!A664,[1]Robocze!$B$23:$C$102,2),"")</f>
        <v>#N/A</v>
      </c>
      <c r="C649" s="37" t="e">
        <f t="shared" si="83"/>
        <v>#N/A</v>
      </c>
      <c r="D649" s="38" t="e">
        <f t="shared" si="84"/>
        <v>#N/A</v>
      </c>
      <c r="E649" s="39" t="e">
        <f t="shared" si="90"/>
        <v>#N/A</v>
      </c>
      <c r="F649" s="43" t="e">
        <f t="shared" si="85"/>
        <v>#N/A</v>
      </c>
      <c r="G649" s="40" t="str">
        <f t="shared" si="86"/>
        <v/>
      </c>
      <c r="H649" s="42" t="e">
        <f>IF(F649&lt;=$G$10,$G$3,"")</f>
        <v>#N/A</v>
      </c>
      <c r="I649" s="41" t="e">
        <f>IF(B649&lt;&gt;"",$G$4,"")</f>
        <v>#N/A</v>
      </c>
      <c r="J649" s="41" t="str">
        <f t="shared" si="87"/>
        <v/>
      </c>
      <c r="K649" s="41" t="e">
        <f>IF(B649&lt;&gt;"",J649*H649/12,"")</f>
        <v>#N/A</v>
      </c>
      <c r="L649" s="41" t="e">
        <f>IF(B649&lt;&gt;"",M649-J649,"")</f>
        <v>#N/A</v>
      </c>
      <c r="M649" s="41" t="e">
        <f>IF(B649&lt;&gt;"",M648+I649+K649,"")</f>
        <v>#N/A</v>
      </c>
      <c r="N649" s="41" t="str">
        <f>IF(G649&lt;&gt;"",IF(E649&gt;=$G$7,$G$5,0),"")</f>
        <v/>
      </c>
      <c r="O649" s="41" t="str">
        <f t="shared" si="88"/>
        <v/>
      </c>
      <c r="P649" s="41" t="str">
        <f>IF(G649&lt;&gt;"",R648*H649/12,"")</f>
        <v/>
      </c>
      <c r="Q649" s="41" t="str">
        <f>IF(G649&lt;&gt;"",R649-O649,"")</f>
        <v/>
      </c>
      <c r="R649" s="41" t="str">
        <f>IF(G649&lt;&gt;"",R648+N649+P649,"")</f>
        <v/>
      </c>
      <c r="T649" s="40" t="e">
        <f t="shared" si="89"/>
        <v>#N/A</v>
      </c>
      <c r="U649" s="53" t="str">
        <f>J649</f>
        <v/>
      </c>
      <c r="V649" s="53" t="e">
        <f>M649</f>
        <v>#N/A</v>
      </c>
      <c r="W649" s="53" t="str">
        <f>O649</f>
        <v/>
      </c>
      <c r="X649" s="53" t="str">
        <f>R649</f>
        <v/>
      </c>
    </row>
    <row r="650" spans="1:24" s="56" customFormat="1" x14ac:dyDescent="0.35">
      <c r="A650" s="37" t="str">
        <f t="shared" si="82"/>
        <v/>
      </c>
      <c r="B650" s="37" t="e">
        <f>IF(F650&lt;=$G$10,VLOOKUP('[1]KALKULATOR 2023 PPK'!A665,[1]Robocze!$B$23:$C$102,2),"")</f>
        <v>#N/A</v>
      </c>
      <c r="C650" s="37" t="e">
        <f t="shared" si="83"/>
        <v>#N/A</v>
      </c>
      <c r="D650" s="38" t="e">
        <f t="shared" si="84"/>
        <v>#N/A</v>
      </c>
      <c r="E650" s="39" t="e">
        <f t="shared" si="90"/>
        <v>#N/A</v>
      </c>
      <c r="F650" s="43" t="e">
        <f t="shared" si="85"/>
        <v>#N/A</v>
      </c>
      <c r="G650" s="40" t="str">
        <f t="shared" si="86"/>
        <v/>
      </c>
      <c r="H650" s="42" t="e">
        <f>IF(F650&lt;=$G$10,$G$3,"")</f>
        <v>#N/A</v>
      </c>
      <c r="I650" s="41" t="e">
        <f>IF(B650&lt;&gt;"",$G$4,"")</f>
        <v>#N/A</v>
      </c>
      <c r="J650" s="41" t="str">
        <f t="shared" si="87"/>
        <v/>
      </c>
      <c r="K650" s="41" t="e">
        <f>IF(B650&lt;&gt;"",J650*H650/12,"")</f>
        <v>#N/A</v>
      </c>
      <c r="L650" s="41" t="e">
        <f>IF(B650&lt;&gt;"",M650-J650,"")</f>
        <v>#N/A</v>
      </c>
      <c r="M650" s="41" t="e">
        <f>IF(B650&lt;&gt;"",M649+I650+K650,"")</f>
        <v>#N/A</v>
      </c>
      <c r="N650" s="41" t="str">
        <f>IF(G650&lt;&gt;"",IF(E650&gt;=$G$7,$G$5,0),"")</f>
        <v/>
      </c>
      <c r="O650" s="41" t="str">
        <f t="shared" si="88"/>
        <v/>
      </c>
      <c r="P650" s="41" t="str">
        <f>IF(G650&lt;&gt;"",R649*H650/12,"")</f>
        <v/>
      </c>
      <c r="Q650" s="41" t="str">
        <f>IF(G650&lt;&gt;"",R650-O650,"")</f>
        <v/>
      </c>
      <c r="R650" s="41" t="str">
        <f>IF(G650&lt;&gt;"",R649+N650+P650,"")</f>
        <v/>
      </c>
      <c r="T650" s="40" t="e">
        <f t="shared" si="89"/>
        <v>#N/A</v>
      </c>
      <c r="U650" s="53" t="str">
        <f>J650</f>
        <v/>
      </c>
      <c r="V650" s="53" t="e">
        <f>M650</f>
        <v>#N/A</v>
      </c>
      <c r="W650" s="53" t="str">
        <f>O650</f>
        <v/>
      </c>
      <c r="X650" s="53" t="str">
        <f>R650</f>
        <v/>
      </c>
    </row>
    <row r="651" spans="1:24" s="56" customFormat="1" x14ac:dyDescent="0.35">
      <c r="A651" s="37" t="str">
        <f t="shared" si="82"/>
        <v/>
      </c>
      <c r="B651" s="37" t="e">
        <f>IF(F651&lt;=$G$10,VLOOKUP('[1]KALKULATOR 2023 PPK'!A666,[1]Robocze!$B$23:$C$102,2),"")</f>
        <v>#N/A</v>
      </c>
      <c r="C651" s="37" t="e">
        <f t="shared" si="83"/>
        <v>#N/A</v>
      </c>
      <c r="D651" s="38" t="e">
        <f t="shared" si="84"/>
        <v>#N/A</v>
      </c>
      <c r="E651" s="39" t="e">
        <f t="shared" si="90"/>
        <v>#N/A</v>
      </c>
      <c r="F651" s="43" t="e">
        <f t="shared" si="85"/>
        <v>#N/A</v>
      </c>
      <c r="G651" s="40" t="str">
        <f t="shared" si="86"/>
        <v/>
      </c>
      <c r="H651" s="42" t="e">
        <f>IF(F651&lt;=$G$10,$G$3,"")</f>
        <v>#N/A</v>
      </c>
      <c r="I651" s="41" t="e">
        <f>IF(B651&lt;&gt;"",$G$4,"")</f>
        <v>#N/A</v>
      </c>
      <c r="J651" s="41" t="str">
        <f t="shared" si="87"/>
        <v/>
      </c>
      <c r="K651" s="41" t="e">
        <f>IF(B651&lt;&gt;"",J651*H651/12,"")</f>
        <v>#N/A</v>
      </c>
      <c r="L651" s="41" t="e">
        <f>IF(B651&lt;&gt;"",M651-J651,"")</f>
        <v>#N/A</v>
      </c>
      <c r="M651" s="41" t="e">
        <f>IF(B651&lt;&gt;"",M650+I651+K651,"")</f>
        <v>#N/A</v>
      </c>
      <c r="N651" s="41" t="str">
        <f>IF(G651&lt;&gt;"",IF(E651&gt;=$G$7,$G$5,0),"")</f>
        <v/>
      </c>
      <c r="O651" s="41" t="str">
        <f t="shared" si="88"/>
        <v/>
      </c>
      <c r="P651" s="41" t="str">
        <f>IF(G651&lt;&gt;"",R650*H651/12,"")</f>
        <v/>
      </c>
      <c r="Q651" s="41" t="str">
        <f>IF(G651&lt;&gt;"",R651-O651,"")</f>
        <v/>
      </c>
      <c r="R651" s="41" t="str">
        <f>IF(G651&lt;&gt;"",R650+N651+P651,"")</f>
        <v/>
      </c>
      <c r="T651" s="40" t="e">
        <f t="shared" si="89"/>
        <v>#N/A</v>
      </c>
      <c r="U651" s="53" t="str">
        <f>J651</f>
        <v/>
      </c>
      <c r="V651" s="53" t="e">
        <f>M651</f>
        <v>#N/A</v>
      </c>
      <c r="W651" s="53" t="str">
        <f>O651</f>
        <v/>
      </c>
      <c r="X651" s="53" t="str">
        <f>R651</f>
        <v/>
      </c>
    </row>
    <row r="652" spans="1:24" s="56" customFormat="1" x14ac:dyDescent="0.35">
      <c r="A652" s="37" t="str">
        <f t="shared" si="82"/>
        <v/>
      </c>
      <c r="B652" s="44" t="e">
        <f>IF(F652&lt;=$G$10,VLOOKUP('[1]KALKULATOR 2023 PPK'!A667,[1]Robocze!$B$23:$C$102,2),"")</f>
        <v>#N/A</v>
      </c>
      <c r="C652" s="44" t="e">
        <f t="shared" si="83"/>
        <v>#N/A</v>
      </c>
      <c r="D652" s="38" t="e">
        <f t="shared" si="84"/>
        <v>#N/A</v>
      </c>
      <c r="E652" s="45" t="e">
        <f t="shared" si="90"/>
        <v>#N/A</v>
      </c>
      <c r="F652" s="46" t="e">
        <f t="shared" si="85"/>
        <v>#N/A</v>
      </c>
      <c r="G652" s="47" t="str">
        <f t="shared" si="86"/>
        <v/>
      </c>
      <c r="H652" s="42" t="e">
        <f>IF(F652&lt;=$G$10,$G$3,"")</f>
        <v>#N/A</v>
      </c>
      <c r="I652" s="41" t="e">
        <f>IF(B652&lt;&gt;"",$G$4,"")</f>
        <v>#N/A</v>
      </c>
      <c r="J652" s="48" t="str">
        <f t="shared" si="87"/>
        <v/>
      </c>
      <c r="K652" s="41" t="e">
        <f>IF(B652&lt;&gt;"",J652*H652/12,"")</f>
        <v>#N/A</v>
      </c>
      <c r="L652" s="48" t="e">
        <f>IF(B652&lt;&gt;"",M652-J652,"")</f>
        <v>#N/A</v>
      </c>
      <c r="M652" s="41" t="e">
        <f>IF(B652&lt;&gt;"",M651+I652+K652,"")</f>
        <v>#N/A</v>
      </c>
      <c r="N652" s="41" t="str">
        <f>IF(G652&lt;&gt;"",IF(E652&gt;=$G$7,$G$5,0),"")</f>
        <v/>
      </c>
      <c r="O652" s="48" t="str">
        <f t="shared" si="88"/>
        <v/>
      </c>
      <c r="P652" s="41" t="str">
        <f>IF(G652&lt;&gt;"",R651*H652/12,"")</f>
        <v/>
      </c>
      <c r="Q652" s="48" t="str">
        <f>IF(G652&lt;&gt;"",R652-O652,"")</f>
        <v/>
      </c>
      <c r="R652" s="41" t="str">
        <f>IF(G652&lt;&gt;"",R651+N652+P652,"")</f>
        <v/>
      </c>
      <c r="T652" s="40" t="e">
        <f t="shared" si="89"/>
        <v>#N/A</v>
      </c>
      <c r="U652" s="53" t="str">
        <f>J652</f>
        <v/>
      </c>
      <c r="V652" s="53" t="e">
        <f>M652</f>
        <v>#N/A</v>
      </c>
      <c r="W652" s="53" t="str">
        <f>O652</f>
        <v/>
      </c>
      <c r="X652" s="53" t="str">
        <f>R652</f>
        <v/>
      </c>
    </row>
    <row r="653" spans="1:24" s="56" customFormat="1" x14ac:dyDescent="0.35">
      <c r="A653" s="37" t="str">
        <f t="shared" si="82"/>
        <v/>
      </c>
      <c r="B653" s="37" t="e">
        <f>IF(F653&lt;=$G$10,VLOOKUP('[1]KALKULATOR 2023 PPK'!A668,[1]Robocze!$B$23:$C$102,2),"")</f>
        <v>#N/A</v>
      </c>
      <c r="C653" s="37" t="e">
        <f t="shared" si="83"/>
        <v>#N/A</v>
      </c>
      <c r="D653" s="38" t="e">
        <f t="shared" si="84"/>
        <v>#N/A</v>
      </c>
      <c r="E653" s="39" t="e">
        <f t="shared" si="90"/>
        <v>#N/A</v>
      </c>
      <c r="F653" s="40" t="e">
        <f t="shared" si="85"/>
        <v>#N/A</v>
      </c>
      <c r="G653" s="40" t="str">
        <f t="shared" si="86"/>
        <v/>
      </c>
      <c r="H653" s="42" t="e">
        <f>IF(F653&lt;=$G$10,$G$3,"")</f>
        <v>#N/A</v>
      </c>
      <c r="I653" s="41" t="e">
        <f>IF(B653&lt;&gt;"",$G$4,"")</f>
        <v>#N/A</v>
      </c>
      <c r="J653" s="41" t="str">
        <f t="shared" si="87"/>
        <v/>
      </c>
      <c r="K653" s="41" t="e">
        <f>IF(B653&lt;&gt;"",J653*H653/12,"")</f>
        <v>#N/A</v>
      </c>
      <c r="L653" s="41" t="e">
        <f>IF(B653&lt;&gt;"",M653-J653,"")</f>
        <v>#N/A</v>
      </c>
      <c r="M653" s="41" t="e">
        <f>IF(B653&lt;&gt;"",M652+I653+K653,"")</f>
        <v>#N/A</v>
      </c>
      <c r="N653" s="41" t="str">
        <f>IF(G653&lt;&gt;"",IF(E653&gt;=$G$7,$G$5,0),"")</f>
        <v/>
      </c>
      <c r="O653" s="41" t="str">
        <f t="shared" si="88"/>
        <v/>
      </c>
      <c r="P653" s="41" t="str">
        <f>IF(G653&lt;&gt;"",R652*H653/12,"")</f>
        <v/>
      </c>
      <c r="Q653" s="41" t="str">
        <f>IF(G653&lt;&gt;"",R653-O653,"")</f>
        <v/>
      </c>
      <c r="R653" s="41" t="str">
        <f>IF(G653&lt;&gt;"",R652+N653+P653,"")</f>
        <v/>
      </c>
      <c r="T653" s="40" t="e">
        <f t="shared" si="89"/>
        <v>#N/A</v>
      </c>
      <c r="U653" s="53" t="str">
        <f>J653</f>
        <v/>
      </c>
      <c r="V653" s="53" t="e">
        <f>M653</f>
        <v>#N/A</v>
      </c>
      <c r="W653" s="53" t="str">
        <f>O653</f>
        <v/>
      </c>
      <c r="X653" s="53" t="str">
        <f>R653</f>
        <v/>
      </c>
    </row>
    <row r="654" spans="1:24" s="56" customFormat="1" x14ac:dyDescent="0.35">
      <c r="A654" s="37" t="str">
        <f t="shared" si="82"/>
        <v/>
      </c>
      <c r="B654" s="37" t="e">
        <f>IF(F654&lt;=$G$10,VLOOKUP('[1]KALKULATOR 2023 PPK'!A669,[1]Robocze!$B$23:$C$102,2),"")</f>
        <v>#N/A</v>
      </c>
      <c r="C654" s="37" t="e">
        <f t="shared" si="83"/>
        <v>#N/A</v>
      </c>
      <c r="D654" s="38" t="e">
        <f t="shared" si="84"/>
        <v>#N/A</v>
      </c>
      <c r="E654" s="39" t="e">
        <f t="shared" si="90"/>
        <v>#N/A</v>
      </c>
      <c r="F654" s="43" t="e">
        <f t="shared" si="85"/>
        <v>#N/A</v>
      </c>
      <c r="G654" s="40" t="str">
        <f t="shared" si="86"/>
        <v/>
      </c>
      <c r="H654" s="42" t="e">
        <f>IF(F654&lt;=$G$10,$G$3,"")</f>
        <v>#N/A</v>
      </c>
      <c r="I654" s="41" t="e">
        <f>IF(B654&lt;&gt;"",$G$4,"")</f>
        <v>#N/A</v>
      </c>
      <c r="J654" s="41" t="str">
        <f t="shared" si="87"/>
        <v/>
      </c>
      <c r="K654" s="41" t="e">
        <f>IF(B654&lt;&gt;"",J654*H654/12,"")</f>
        <v>#N/A</v>
      </c>
      <c r="L654" s="41" t="e">
        <f>IF(B654&lt;&gt;"",M654-J654,"")</f>
        <v>#N/A</v>
      </c>
      <c r="M654" s="41" t="e">
        <f>IF(B654&lt;&gt;"",M653+I654+K654,"")</f>
        <v>#N/A</v>
      </c>
      <c r="N654" s="41" t="str">
        <f>IF(G654&lt;&gt;"",IF(E654&gt;=$G$7,$G$5,0),"")</f>
        <v/>
      </c>
      <c r="O654" s="41" t="str">
        <f t="shared" si="88"/>
        <v/>
      </c>
      <c r="P654" s="41" t="str">
        <f>IF(G654&lt;&gt;"",R653*H654/12,"")</f>
        <v/>
      </c>
      <c r="Q654" s="41" t="str">
        <f>IF(G654&lt;&gt;"",R654-O654,"")</f>
        <v/>
      </c>
      <c r="R654" s="41" t="str">
        <f>IF(G654&lt;&gt;"",R653+N654+P654,"")</f>
        <v/>
      </c>
      <c r="T654" s="40" t="e">
        <f t="shared" si="89"/>
        <v>#N/A</v>
      </c>
      <c r="U654" s="53" t="str">
        <f>J654</f>
        <v/>
      </c>
      <c r="V654" s="53" t="e">
        <f>M654</f>
        <v>#N/A</v>
      </c>
      <c r="W654" s="53" t="str">
        <f>O654</f>
        <v/>
      </c>
      <c r="X654" s="53" t="str">
        <f>R654</f>
        <v/>
      </c>
    </row>
    <row r="655" spans="1:24" s="56" customFormat="1" x14ac:dyDescent="0.35">
      <c r="A655" s="37" t="str">
        <f t="shared" si="82"/>
        <v/>
      </c>
      <c r="B655" s="37" t="e">
        <f>IF(F655&lt;=$G$10,VLOOKUP('[1]KALKULATOR 2023 PPK'!A670,[1]Robocze!$B$23:$C$102,2),"")</f>
        <v>#N/A</v>
      </c>
      <c r="C655" s="37" t="e">
        <f t="shared" si="83"/>
        <v>#N/A</v>
      </c>
      <c r="D655" s="38" t="e">
        <f t="shared" si="84"/>
        <v>#N/A</v>
      </c>
      <c r="E655" s="39" t="e">
        <f t="shared" si="90"/>
        <v>#N/A</v>
      </c>
      <c r="F655" s="43" t="e">
        <f t="shared" si="85"/>
        <v>#N/A</v>
      </c>
      <c r="G655" s="40" t="str">
        <f t="shared" si="86"/>
        <v/>
      </c>
      <c r="H655" s="42" t="e">
        <f>IF(F655&lt;=$G$10,$G$3,"")</f>
        <v>#N/A</v>
      </c>
      <c r="I655" s="41" t="e">
        <f>IF(B655&lt;&gt;"",$G$4,"")</f>
        <v>#N/A</v>
      </c>
      <c r="J655" s="41" t="str">
        <f t="shared" si="87"/>
        <v/>
      </c>
      <c r="K655" s="41" t="e">
        <f>IF(B655&lt;&gt;"",J655*H655/12,"")</f>
        <v>#N/A</v>
      </c>
      <c r="L655" s="41" t="e">
        <f>IF(B655&lt;&gt;"",M655-J655,"")</f>
        <v>#N/A</v>
      </c>
      <c r="M655" s="41" t="e">
        <f>IF(B655&lt;&gt;"",M654+I655+K655,"")</f>
        <v>#N/A</v>
      </c>
      <c r="N655" s="41" t="str">
        <f>IF(G655&lt;&gt;"",IF(E655&gt;=$G$7,$G$5,0),"")</f>
        <v/>
      </c>
      <c r="O655" s="41" t="str">
        <f t="shared" si="88"/>
        <v/>
      </c>
      <c r="P655" s="41" t="str">
        <f>IF(G655&lt;&gt;"",R654*H655/12,"")</f>
        <v/>
      </c>
      <c r="Q655" s="41" t="str">
        <f>IF(G655&lt;&gt;"",R655-O655,"")</f>
        <v/>
      </c>
      <c r="R655" s="41" t="str">
        <f>IF(G655&lt;&gt;"",R654+N655+P655,"")</f>
        <v/>
      </c>
      <c r="T655" s="40" t="e">
        <f t="shared" si="89"/>
        <v>#N/A</v>
      </c>
      <c r="U655" s="53" t="str">
        <f>J655</f>
        <v/>
      </c>
      <c r="V655" s="53" t="e">
        <f>M655</f>
        <v>#N/A</v>
      </c>
      <c r="W655" s="53" t="str">
        <f>O655</f>
        <v/>
      </c>
      <c r="X655" s="53" t="str">
        <f>R655</f>
        <v/>
      </c>
    </row>
    <row r="656" spans="1:24" s="56" customFormat="1" x14ac:dyDescent="0.35">
      <c r="A656" s="37" t="str">
        <f t="shared" si="82"/>
        <v/>
      </c>
      <c r="B656" s="37" t="e">
        <f>IF(F656&lt;=$G$10,VLOOKUP('[1]KALKULATOR 2023 PPK'!A671,[1]Robocze!$B$23:$C$102,2),"")</f>
        <v>#N/A</v>
      </c>
      <c r="C656" s="37" t="e">
        <f t="shared" si="83"/>
        <v>#N/A</v>
      </c>
      <c r="D656" s="38" t="e">
        <f t="shared" si="84"/>
        <v>#N/A</v>
      </c>
      <c r="E656" s="39" t="e">
        <f t="shared" si="90"/>
        <v>#N/A</v>
      </c>
      <c r="F656" s="43" t="e">
        <f t="shared" si="85"/>
        <v>#N/A</v>
      </c>
      <c r="G656" s="40" t="str">
        <f t="shared" si="86"/>
        <v/>
      </c>
      <c r="H656" s="42" t="e">
        <f>IF(F656&lt;=$G$10,$G$3,"")</f>
        <v>#N/A</v>
      </c>
      <c r="I656" s="41" t="e">
        <f>IF(B656&lt;&gt;"",$G$4,"")</f>
        <v>#N/A</v>
      </c>
      <c r="J656" s="41" t="str">
        <f t="shared" si="87"/>
        <v/>
      </c>
      <c r="K656" s="41" t="e">
        <f>IF(B656&lt;&gt;"",J656*H656/12,"")</f>
        <v>#N/A</v>
      </c>
      <c r="L656" s="41" t="e">
        <f>IF(B656&lt;&gt;"",M656-J656,"")</f>
        <v>#N/A</v>
      </c>
      <c r="M656" s="41" t="e">
        <f>IF(B656&lt;&gt;"",M655+I656+K656,"")</f>
        <v>#N/A</v>
      </c>
      <c r="N656" s="41" t="str">
        <f>IF(G656&lt;&gt;"",IF(E656&gt;=$G$7,$G$5,0),"")</f>
        <v/>
      </c>
      <c r="O656" s="41" t="str">
        <f t="shared" si="88"/>
        <v/>
      </c>
      <c r="P656" s="41" t="str">
        <f>IF(G656&lt;&gt;"",R655*H656/12,"")</f>
        <v/>
      </c>
      <c r="Q656" s="41" t="str">
        <f>IF(G656&lt;&gt;"",R656-O656,"")</f>
        <v/>
      </c>
      <c r="R656" s="41" t="str">
        <f>IF(G656&lt;&gt;"",R655+N656+P656,"")</f>
        <v/>
      </c>
      <c r="T656" s="40" t="e">
        <f t="shared" si="89"/>
        <v>#N/A</v>
      </c>
      <c r="U656" s="53" t="str">
        <f>J656</f>
        <v/>
      </c>
      <c r="V656" s="53" t="e">
        <f>M656</f>
        <v>#N/A</v>
      </c>
      <c r="W656" s="53" t="str">
        <f>O656</f>
        <v/>
      </c>
      <c r="X656" s="53" t="str">
        <f>R656</f>
        <v/>
      </c>
    </row>
    <row r="657" spans="1:24" s="56" customFormat="1" x14ac:dyDescent="0.35">
      <c r="A657" s="37" t="str">
        <f t="shared" si="82"/>
        <v/>
      </c>
      <c r="B657" s="37" t="e">
        <f>IF(F657&lt;=$G$10,VLOOKUP('[1]KALKULATOR 2023 PPK'!A672,[1]Robocze!$B$23:$C$102,2),"")</f>
        <v>#N/A</v>
      </c>
      <c r="C657" s="37" t="e">
        <f t="shared" si="83"/>
        <v>#N/A</v>
      </c>
      <c r="D657" s="38" t="e">
        <f t="shared" si="84"/>
        <v>#N/A</v>
      </c>
      <c r="E657" s="39" t="e">
        <f t="shared" si="90"/>
        <v>#N/A</v>
      </c>
      <c r="F657" s="43" t="e">
        <f t="shared" si="85"/>
        <v>#N/A</v>
      </c>
      <c r="G657" s="40" t="str">
        <f t="shared" si="86"/>
        <v/>
      </c>
      <c r="H657" s="42" t="e">
        <f>IF(F657&lt;=$G$10,$G$3,"")</f>
        <v>#N/A</v>
      </c>
      <c r="I657" s="41" t="e">
        <f>IF(B657&lt;&gt;"",$G$4,"")</f>
        <v>#N/A</v>
      </c>
      <c r="J657" s="41" t="str">
        <f t="shared" si="87"/>
        <v/>
      </c>
      <c r="K657" s="41" t="e">
        <f>IF(B657&lt;&gt;"",J657*H657/12,"")</f>
        <v>#N/A</v>
      </c>
      <c r="L657" s="41" t="e">
        <f>IF(B657&lt;&gt;"",M657-J657,"")</f>
        <v>#N/A</v>
      </c>
      <c r="M657" s="41" t="e">
        <f>IF(B657&lt;&gt;"",M656+I657+K657,"")</f>
        <v>#N/A</v>
      </c>
      <c r="N657" s="41" t="str">
        <f>IF(G657&lt;&gt;"",IF(E657&gt;=$G$7,$G$5,0),"")</f>
        <v/>
      </c>
      <c r="O657" s="41" t="str">
        <f t="shared" si="88"/>
        <v/>
      </c>
      <c r="P657" s="41" t="str">
        <f>IF(G657&lt;&gt;"",R656*H657/12,"")</f>
        <v/>
      </c>
      <c r="Q657" s="41" t="str">
        <f>IF(G657&lt;&gt;"",R657-O657,"")</f>
        <v/>
      </c>
      <c r="R657" s="41" t="str">
        <f>IF(G657&lt;&gt;"",R656+N657+P657,"")</f>
        <v/>
      </c>
      <c r="T657" s="40" t="e">
        <f t="shared" si="89"/>
        <v>#N/A</v>
      </c>
      <c r="U657" s="53" t="str">
        <f>J657</f>
        <v/>
      </c>
      <c r="V657" s="53" t="e">
        <f>M657</f>
        <v>#N/A</v>
      </c>
      <c r="W657" s="53" t="str">
        <f>O657</f>
        <v/>
      </c>
      <c r="X657" s="53" t="str">
        <f>R657</f>
        <v/>
      </c>
    </row>
    <row r="658" spans="1:24" s="56" customFormat="1" x14ac:dyDescent="0.35">
      <c r="A658" s="37" t="str">
        <f t="shared" ref="A658:A721" si="91">IFERROR(IF((A657+1)&lt;=($G$8-$G$6)*12,A657+1,""),"")</f>
        <v/>
      </c>
      <c r="B658" s="37" t="e">
        <f>IF(F658&lt;=$G$10,VLOOKUP('[1]KALKULATOR 2023 PPK'!A673,[1]Robocze!$B$23:$C$102,2),"")</f>
        <v>#N/A</v>
      </c>
      <c r="C658" s="37" t="e">
        <f t="shared" ref="C658:C721" si="92">IF(B658="","",YEAR(F658))</f>
        <v>#N/A</v>
      </c>
      <c r="D658" s="38" t="e">
        <f t="shared" ref="D658:D721" si="93">IF(B658&lt;&gt;"",TEXT(F658,"mmmm"),"")</f>
        <v>#N/A</v>
      </c>
      <c r="E658" s="39" t="e">
        <f t="shared" si="90"/>
        <v>#N/A</v>
      </c>
      <c r="F658" s="43" t="e">
        <f t="shared" ref="F658:F721" si="94">IF(OR(B657="",F657&gt;$G$10,A658=""),"",EDATE(F657,1))</f>
        <v>#N/A</v>
      </c>
      <c r="G658" s="40" t="str">
        <f t="shared" ref="G658:G721" si="95">IFERROR(EOMONTH(F658,0),"")</f>
        <v/>
      </c>
      <c r="H658" s="42" t="e">
        <f>IF(F658&lt;=$G$10,$G$3,"")</f>
        <v>#N/A</v>
      </c>
      <c r="I658" s="41" t="e">
        <f>IF(B658&lt;&gt;"",$G$4,"")</f>
        <v>#N/A</v>
      </c>
      <c r="J658" s="41" t="str">
        <f t="shared" ref="J658:J721" si="96">IFERROR(J657+I658,"")</f>
        <v/>
      </c>
      <c r="K658" s="41" t="e">
        <f>IF(B658&lt;&gt;"",J658*H658/12,"")</f>
        <v>#N/A</v>
      </c>
      <c r="L658" s="41" t="e">
        <f>IF(B658&lt;&gt;"",M658-J658,"")</f>
        <v>#N/A</v>
      </c>
      <c r="M658" s="41" t="e">
        <f>IF(B658&lt;&gt;"",M657+I658+K658,"")</f>
        <v>#N/A</v>
      </c>
      <c r="N658" s="41" t="str">
        <f>IF(G658&lt;&gt;"",IF(E658&gt;=$G$7,$G$5,0),"")</f>
        <v/>
      </c>
      <c r="O658" s="41" t="str">
        <f t="shared" ref="O658:O721" si="97">IFERROR(O657+N658,"")</f>
        <v/>
      </c>
      <c r="P658" s="41" t="str">
        <f>IF(G658&lt;&gt;"",R657*H658/12,"")</f>
        <v/>
      </c>
      <c r="Q658" s="41" t="str">
        <f>IF(G658&lt;&gt;"",R658-O658,"")</f>
        <v/>
      </c>
      <c r="R658" s="41" t="str">
        <f>IF(G658&lt;&gt;"",R657+N658+P658,"")</f>
        <v/>
      </c>
      <c r="T658" s="40" t="e">
        <f t="shared" ref="T658:T721" si="98">F658</f>
        <v>#N/A</v>
      </c>
      <c r="U658" s="53" t="str">
        <f>J658</f>
        <v/>
      </c>
      <c r="V658" s="53" t="e">
        <f>M658</f>
        <v>#N/A</v>
      </c>
      <c r="W658" s="53" t="str">
        <f>O658</f>
        <v/>
      </c>
      <c r="X658" s="53" t="str">
        <f>R658</f>
        <v/>
      </c>
    </row>
    <row r="659" spans="1:24" s="56" customFormat="1" x14ac:dyDescent="0.35">
      <c r="A659" s="37" t="str">
        <f t="shared" si="91"/>
        <v/>
      </c>
      <c r="B659" s="37" t="e">
        <f>IF(F659&lt;=$G$10,VLOOKUP('[1]KALKULATOR 2023 PPK'!A674,[1]Robocze!$B$23:$C$102,2),"")</f>
        <v>#N/A</v>
      </c>
      <c r="C659" s="37" t="e">
        <f t="shared" si="92"/>
        <v>#N/A</v>
      </c>
      <c r="D659" s="38" t="e">
        <f t="shared" si="93"/>
        <v>#N/A</v>
      </c>
      <c r="E659" s="39" t="e">
        <f t="shared" ref="E659:E722" si="99">IF(B659="","",E658+1/12)</f>
        <v>#N/A</v>
      </c>
      <c r="F659" s="43" t="e">
        <f t="shared" si="94"/>
        <v>#N/A</v>
      </c>
      <c r="G659" s="40" t="str">
        <f t="shared" si="95"/>
        <v/>
      </c>
      <c r="H659" s="42" t="e">
        <f>IF(F659&lt;=$G$10,$G$3,"")</f>
        <v>#N/A</v>
      </c>
      <c r="I659" s="41" t="e">
        <f>IF(B659&lt;&gt;"",$G$4,"")</f>
        <v>#N/A</v>
      </c>
      <c r="J659" s="41" t="str">
        <f t="shared" si="96"/>
        <v/>
      </c>
      <c r="K659" s="41" t="e">
        <f>IF(B659&lt;&gt;"",J659*H659/12,"")</f>
        <v>#N/A</v>
      </c>
      <c r="L659" s="41" t="e">
        <f>IF(B659&lt;&gt;"",M659-J659,"")</f>
        <v>#N/A</v>
      </c>
      <c r="M659" s="41" t="e">
        <f>IF(B659&lt;&gt;"",M658+I659+K659,"")</f>
        <v>#N/A</v>
      </c>
      <c r="N659" s="41" t="str">
        <f>IF(G659&lt;&gt;"",IF(E659&gt;=$G$7,$G$5,0),"")</f>
        <v/>
      </c>
      <c r="O659" s="41" t="str">
        <f t="shared" si="97"/>
        <v/>
      </c>
      <c r="P659" s="41" t="str">
        <f>IF(G659&lt;&gt;"",R658*H659/12,"")</f>
        <v/>
      </c>
      <c r="Q659" s="41" t="str">
        <f>IF(G659&lt;&gt;"",R659-O659,"")</f>
        <v/>
      </c>
      <c r="R659" s="41" t="str">
        <f>IF(G659&lt;&gt;"",R658+N659+P659,"")</f>
        <v/>
      </c>
      <c r="T659" s="40" t="e">
        <f t="shared" si="98"/>
        <v>#N/A</v>
      </c>
      <c r="U659" s="53" t="str">
        <f>J659</f>
        <v/>
      </c>
      <c r="V659" s="53" t="e">
        <f>M659</f>
        <v>#N/A</v>
      </c>
      <c r="W659" s="53" t="str">
        <f>O659</f>
        <v/>
      </c>
      <c r="X659" s="53" t="str">
        <f>R659</f>
        <v/>
      </c>
    </row>
    <row r="660" spans="1:24" s="56" customFormat="1" x14ac:dyDescent="0.35">
      <c r="A660" s="37" t="str">
        <f t="shared" si="91"/>
        <v/>
      </c>
      <c r="B660" s="37" t="e">
        <f>IF(F660&lt;=$G$10,VLOOKUP('[1]KALKULATOR 2023 PPK'!A675,[1]Robocze!$B$23:$C$102,2),"")</f>
        <v>#N/A</v>
      </c>
      <c r="C660" s="37" t="e">
        <f t="shared" si="92"/>
        <v>#N/A</v>
      </c>
      <c r="D660" s="38" t="e">
        <f t="shared" si="93"/>
        <v>#N/A</v>
      </c>
      <c r="E660" s="39" t="e">
        <f t="shared" si="99"/>
        <v>#N/A</v>
      </c>
      <c r="F660" s="43" t="e">
        <f t="shared" si="94"/>
        <v>#N/A</v>
      </c>
      <c r="G660" s="40" t="str">
        <f t="shared" si="95"/>
        <v/>
      </c>
      <c r="H660" s="42" t="e">
        <f>IF(F660&lt;=$G$10,$G$3,"")</f>
        <v>#N/A</v>
      </c>
      <c r="I660" s="41" t="e">
        <f>IF(B660&lt;&gt;"",$G$4,"")</f>
        <v>#N/A</v>
      </c>
      <c r="J660" s="41" t="str">
        <f t="shared" si="96"/>
        <v/>
      </c>
      <c r="K660" s="41" t="e">
        <f>IF(B660&lt;&gt;"",J660*H660/12,"")</f>
        <v>#N/A</v>
      </c>
      <c r="L660" s="41" t="e">
        <f>IF(B660&lt;&gt;"",M660-J660,"")</f>
        <v>#N/A</v>
      </c>
      <c r="M660" s="41" t="e">
        <f>IF(B660&lt;&gt;"",M659+I660+K660,"")</f>
        <v>#N/A</v>
      </c>
      <c r="N660" s="41" t="str">
        <f>IF(G660&lt;&gt;"",IF(E660&gt;=$G$7,$G$5,0),"")</f>
        <v/>
      </c>
      <c r="O660" s="41" t="str">
        <f t="shared" si="97"/>
        <v/>
      </c>
      <c r="P660" s="41" t="str">
        <f>IF(G660&lt;&gt;"",R659*H660/12,"")</f>
        <v/>
      </c>
      <c r="Q660" s="41" t="str">
        <f>IF(G660&lt;&gt;"",R660-O660,"")</f>
        <v/>
      </c>
      <c r="R660" s="41" t="str">
        <f>IF(G660&lt;&gt;"",R659+N660+P660,"")</f>
        <v/>
      </c>
      <c r="T660" s="40" t="e">
        <f t="shared" si="98"/>
        <v>#N/A</v>
      </c>
      <c r="U660" s="53" t="str">
        <f>J660</f>
        <v/>
      </c>
      <c r="V660" s="53" t="e">
        <f>M660</f>
        <v>#N/A</v>
      </c>
      <c r="W660" s="53" t="str">
        <f>O660</f>
        <v/>
      </c>
      <c r="X660" s="53" t="str">
        <f>R660</f>
        <v/>
      </c>
    </row>
    <row r="661" spans="1:24" s="56" customFormat="1" x14ac:dyDescent="0.35">
      <c r="A661" s="37" t="str">
        <f t="shared" si="91"/>
        <v/>
      </c>
      <c r="B661" s="37" t="e">
        <f>IF(F661&lt;=$G$10,VLOOKUP('[1]KALKULATOR 2023 PPK'!A676,[1]Robocze!$B$23:$C$102,2),"")</f>
        <v>#N/A</v>
      </c>
      <c r="C661" s="37" t="e">
        <f t="shared" si="92"/>
        <v>#N/A</v>
      </c>
      <c r="D661" s="38" t="e">
        <f t="shared" si="93"/>
        <v>#N/A</v>
      </c>
      <c r="E661" s="39" t="e">
        <f t="shared" si="99"/>
        <v>#N/A</v>
      </c>
      <c r="F661" s="43" t="e">
        <f t="shared" si="94"/>
        <v>#N/A</v>
      </c>
      <c r="G661" s="40" t="str">
        <f t="shared" si="95"/>
        <v/>
      </c>
      <c r="H661" s="42" t="e">
        <f>IF(F661&lt;=$G$10,$G$3,"")</f>
        <v>#N/A</v>
      </c>
      <c r="I661" s="41" t="e">
        <f>IF(B661&lt;&gt;"",$G$4,"")</f>
        <v>#N/A</v>
      </c>
      <c r="J661" s="41" t="str">
        <f t="shared" si="96"/>
        <v/>
      </c>
      <c r="K661" s="41" t="e">
        <f>IF(B661&lt;&gt;"",J661*H661/12,"")</f>
        <v>#N/A</v>
      </c>
      <c r="L661" s="41" t="e">
        <f>IF(B661&lt;&gt;"",M661-J661,"")</f>
        <v>#N/A</v>
      </c>
      <c r="M661" s="41" t="e">
        <f>IF(B661&lt;&gt;"",M660+I661+K661,"")</f>
        <v>#N/A</v>
      </c>
      <c r="N661" s="41" t="str">
        <f>IF(G661&lt;&gt;"",IF(E661&gt;=$G$7,$G$5,0),"")</f>
        <v/>
      </c>
      <c r="O661" s="41" t="str">
        <f t="shared" si="97"/>
        <v/>
      </c>
      <c r="P661" s="41" t="str">
        <f>IF(G661&lt;&gt;"",R660*H661/12,"")</f>
        <v/>
      </c>
      <c r="Q661" s="41" t="str">
        <f>IF(G661&lt;&gt;"",R661-O661,"")</f>
        <v/>
      </c>
      <c r="R661" s="41" t="str">
        <f>IF(G661&lt;&gt;"",R660+N661+P661,"")</f>
        <v/>
      </c>
      <c r="T661" s="40" t="e">
        <f t="shared" si="98"/>
        <v>#N/A</v>
      </c>
      <c r="U661" s="53" t="str">
        <f>J661</f>
        <v/>
      </c>
      <c r="V661" s="53" t="e">
        <f>M661</f>
        <v>#N/A</v>
      </c>
      <c r="W661" s="53" t="str">
        <f>O661</f>
        <v/>
      </c>
      <c r="X661" s="53" t="str">
        <f>R661</f>
        <v/>
      </c>
    </row>
    <row r="662" spans="1:24" s="56" customFormat="1" x14ac:dyDescent="0.35">
      <c r="A662" s="37" t="str">
        <f t="shared" si="91"/>
        <v/>
      </c>
      <c r="B662" s="37" t="e">
        <f>IF(F662&lt;=$G$10,VLOOKUP('[1]KALKULATOR 2023 PPK'!A677,[1]Robocze!$B$23:$C$102,2),"")</f>
        <v>#N/A</v>
      </c>
      <c r="C662" s="37" t="e">
        <f t="shared" si="92"/>
        <v>#N/A</v>
      </c>
      <c r="D662" s="38" t="e">
        <f t="shared" si="93"/>
        <v>#N/A</v>
      </c>
      <c r="E662" s="39" t="e">
        <f t="shared" si="99"/>
        <v>#N/A</v>
      </c>
      <c r="F662" s="43" t="e">
        <f t="shared" si="94"/>
        <v>#N/A</v>
      </c>
      <c r="G662" s="40" t="str">
        <f t="shared" si="95"/>
        <v/>
      </c>
      <c r="H662" s="42" t="e">
        <f>IF(F662&lt;=$G$10,$G$3,"")</f>
        <v>#N/A</v>
      </c>
      <c r="I662" s="41" t="e">
        <f>IF(B662&lt;&gt;"",$G$4,"")</f>
        <v>#N/A</v>
      </c>
      <c r="J662" s="41" t="str">
        <f t="shared" si="96"/>
        <v/>
      </c>
      <c r="K662" s="41" t="e">
        <f>IF(B662&lt;&gt;"",J662*H662/12,"")</f>
        <v>#N/A</v>
      </c>
      <c r="L662" s="41" t="e">
        <f>IF(B662&lt;&gt;"",M662-J662,"")</f>
        <v>#N/A</v>
      </c>
      <c r="M662" s="41" t="e">
        <f>IF(B662&lt;&gt;"",M661+I662+K662,"")</f>
        <v>#N/A</v>
      </c>
      <c r="N662" s="41" t="str">
        <f>IF(G662&lt;&gt;"",IF(E662&gt;=$G$7,$G$5,0),"")</f>
        <v/>
      </c>
      <c r="O662" s="41" t="str">
        <f t="shared" si="97"/>
        <v/>
      </c>
      <c r="P662" s="41" t="str">
        <f>IF(G662&lt;&gt;"",R661*H662/12,"")</f>
        <v/>
      </c>
      <c r="Q662" s="41" t="str">
        <f>IF(G662&lt;&gt;"",R662-O662,"")</f>
        <v/>
      </c>
      <c r="R662" s="41" t="str">
        <f>IF(G662&lt;&gt;"",R661+N662+P662,"")</f>
        <v/>
      </c>
      <c r="T662" s="40" t="e">
        <f t="shared" si="98"/>
        <v>#N/A</v>
      </c>
      <c r="U662" s="53" t="str">
        <f>J662</f>
        <v/>
      </c>
      <c r="V662" s="53" t="e">
        <f>M662</f>
        <v>#N/A</v>
      </c>
      <c r="W662" s="53" t="str">
        <f>O662</f>
        <v/>
      </c>
      <c r="X662" s="53" t="str">
        <f>R662</f>
        <v/>
      </c>
    </row>
    <row r="663" spans="1:24" s="56" customFormat="1" x14ac:dyDescent="0.35">
      <c r="A663" s="37" t="str">
        <f t="shared" si="91"/>
        <v/>
      </c>
      <c r="B663" s="37" t="e">
        <f>IF(F663&lt;=$G$10,VLOOKUP('[1]KALKULATOR 2023 PPK'!A678,[1]Robocze!$B$23:$C$102,2),"")</f>
        <v>#N/A</v>
      </c>
      <c r="C663" s="37" t="e">
        <f t="shared" si="92"/>
        <v>#N/A</v>
      </c>
      <c r="D663" s="38" t="e">
        <f t="shared" si="93"/>
        <v>#N/A</v>
      </c>
      <c r="E663" s="39" t="e">
        <f t="shared" si="99"/>
        <v>#N/A</v>
      </c>
      <c r="F663" s="43" t="e">
        <f t="shared" si="94"/>
        <v>#N/A</v>
      </c>
      <c r="G663" s="40" t="str">
        <f t="shared" si="95"/>
        <v/>
      </c>
      <c r="H663" s="42" t="e">
        <f>IF(F663&lt;=$G$10,$G$3,"")</f>
        <v>#N/A</v>
      </c>
      <c r="I663" s="41" t="e">
        <f>IF(B663&lt;&gt;"",$G$4,"")</f>
        <v>#N/A</v>
      </c>
      <c r="J663" s="41" t="str">
        <f t="shared" si="96"/>
        <v/>
      </c>
      <c r="K663" s="41" t="e">
        <f>IF(B663&lt;&gt;"",J663*H663/12,"")</f>
        <v>#N/A</v>
      </c>
      <c r="L663" s="41" t="e">
        <f>IF(B663&lt;&gt;"",M663-J663,"")</f>
        <v>#N/A</v>
      </c>
      <c r="M663" s="41" t="e">
        <f>IF(B663&lt;&gt;"",M662+I663+K663,"")</f>
        <v>#N/A</v>
      </c>
      <c r="N663" s="41" t="str">
        <f>IF(G663&lt;&gt;"",IF(E663&gt;=$G$7,$G$5,0),"")</f>
        <v/>
      </c>
      <c r="O663" s="41" t="str">
        <f t="shared" si="97"/>
        <v/>
      </c>
      <c r="P663" s="41" t="str">
        <f>IF(G663&lt;&gt;"",R662*H663/12,"")</f>
        <v/>
      </c>
      <c r="Q663" s="41" t="str">
        <f>IF(G663&lt;&gt;"",R663-O663,"")</f>
        <v/>
      </c>
      <c r="R663" s="41" t="str">
        <f>IF(G663&lt;&gt;"",R662+N663+P663,"")</f>
        <v/>
      </c>
      <c r="T663" s="40" t="e">
        <f t="shared" si="98"/>
        <v>#N/A</v>
      </c>
      <c r="U663" s="53" t="str">
        <f>J663</f>
        <v/>
      </c>
      <c r="V663" s="53" t="e">
        <f>M663</f>
        <v>#N/A</v>
      </c>
      <c r="W663" s="53" t="str">
        <f>O663</f>
        <v/>
      </c>
      <c r="X663" s="53" t="str">
        <f>R663</f>
        <v/>
      </c>
    </row>
    <row r="664" spans="1:24" s="56" customFormat="1" x14ac:dyDescent="0.35">
      <c r="A664" s="37" t="str">
        <f t="shared" si="91"/>
        <v/>
      </c>
      <c r="B664" s="44" t="e">
        <f>IF(F664&lt;=$G$10,VLOOKUP('[1]KALKULATOR 2023 PPK'!A679,[1]Robocze!$B$23:$C$102,2),"")</f>
        <v>#N/A</v>
      </c>
      <c r="C664" s="44" t="e">
        <f t="shared" si="92"/>
        <v>#N/A</v>
      </c>
      <c r="D664" s="38" t="e">
        <f t="shared" si="93"/>
        <v>#N/A</v>
      </c>
      <c r="E664" s="45" t="e">
        <f t="shared" si="99"/>
        <v>#N/A</v>
      </c>
      <c r="F664" s="46" t="e">
        <f t="shared" si="94"/>
        <v>#N/A</v>
      </c>
      <c r="G664" s="47" t="str">
        <f t="shared" si="95"/>
        <v/>
      </c>
      <c r="H664" s="42" t="e">
        <f>IF(F664&lt;=$G$10,$G$3,"")</f>
        <v>#N/A</v>
      </c>
      <c r="I664" s="41" t="e">
        <f>IF(B664&lt;&gt;"",$G$4,"")</f>
        <v>#N/A</v>
      </c>
      <c r="J664" s="48" t="str">
        <f t="shared" si="96"/>
        <v/>
      </c>
      <c r="K664" s="41" t="e">
        <f>IF(B664&lt;&gt;"",J664*H664/12,"")</f>
        <v>#N/A</v>
      </c>
      <c r="L664" s="48" t="e">
        <f>IF(B664&lt;&gt;"",M664-J664,"")</f>
        <v>#N/A</v>
      </c>
      <c r="M664" s="41" t="e">
        <f>IF(B664&lt;&gt;"",M663+I664+K664,"")</f>
        <v>#N/A</v>
      </c>
      <c r="N664" s="41" t="str">
        <f>IF(G664&lt;&gt;"",IF(E664&gt;=$G$7,$G$5,0),"")</f>
        <v/>
      </c>
      <c r="O664" s="48" t="str">
        <f t="shared" si="97"/>
        <v/>
      </c>
      <c r="P664" s="41" t="str">
        <f>IF(G664&lt;&gt;"",R663*H664/12,"")</f>
        <v/>
      </c>
      <c r="Q664" s="48" t="str">
        <f>IF(G664&lt;&gt;"",R664-O664,"")</f>
        <v/>
      </c>
      <c r="R664" s="41" t="str">
        <f>IF(G664&lt;&gt;"",R663+N664+P664,"")</f>
        <v/>
      </c>
      <c r="T664" s="40" t="e">
        <f t="shared" si="98"/>
        <v>#N/A</v>
      </c>
      <c r="U664" s="53" t="str">
        <f>J664</f>
        <v/>
      </c>
      <c r="V664" s="53" t="e">
        <f>M664</f>
        <v>#N/A</v>
      </c>
      <c r="W664" s="53" t="str">
        <f>O664</f>
        <v/>
      </c>
      <c r="X664" s="53" t="str">
        <f>R664</f>
        <v/>
      </c>
    </row>
    <row r="665" spans="1:24" s="56" customFormat="1" x14ac:dyDescent="0.35">
      <c r="A665" s="37" t="str">
        <f t="shared" si="91"/>
        <v/>
      </c>
      <c r="B665" s="37" t="e">
        <f>IF(F665&lt;=$G$10,VLOOKUP('[1]KALKULATOR 2023 PPK'!A680,[1]Robocze!$B$23:$C$102,2),"")</f>
        <v>#N/A</v>
      </c>
      <c r="C665" s="37" t="e">
        <f t="shared" si="92"/>
        <v>#N/A</v>
      </c>
      <c r="D665" s="38" t="e">
        <f t="shared" si="93"/>
        <v>#N/A</v>
      </c>
      <c r="E665" s="39" t="e">
        <f t="shared" si="99"/>
        <v>#N/A</v>
      </c>
      <c r="F665" s="40" t="e">
        <f t="shared" si="94"/>
        <v>#N/A</v>
      </c>
      <c r="G665" s="40" t="str">
        <f t="shared" si="95"/>
        <v/>
      </c>
      <c r="H665" s="42" t="e">
        <f>IF(F665&lt;=$G$10,$G$3,"")</f>
        <v>#N/A</v>
      </c>
      <c r="I665" s="41" t="e">
        <f>IF(B665&lt;&gt;"",$G$4,"")</f>
        <v>#N/A</v>
      </c>
      <c r="J665" s="41" t="str">
        <f t="shared" si="96"/>
        <v/>
      </c>
      <c r="K665" s="41" t="e">
        <f>IF(B665&lt;&gt;"",J665*H665/12,"")</f>
        <v>#N/A</v>
      </c>
      <c r="L665" s="41" t="e">
        <f>IF(B665&lt;&gt;"",M665-J665,"")</f>
        <v>#N/A</v>
      </c>
      <c r="M665" s="41" t="e">
        <f>IF(B665&lt;&gt;"",M664+I665+K665,"")</f>
        <v>#N/A</v>
      </c>
      <c r="N665" s="41" t="str">
        <f>IF(G665&lt;&gt;"",IF(E665&gt;=$G$7,$G$5,0),"")</f>
        <v/>
      </c>
      <c r="O665" s="41" t="str">
        <f t="shared" si="97"/>
        <v/>
      </c>
      <c r="P665" s="41" t="str">
        <f>IF(G665&lt;&gt;"",R664*H665/12,"")</f>
        <v/>
      </c>
      <c r="Q665" s="41" t="str">
        <f>IF(G665&lt;&gt;"",R665-O665,"")</f>
        <v/>
      </c>
      <c r="R665" s="41" t="str">
        <f>IF(G665&lt;&gt;"",R664+N665+P665,"")</f>
        <v/>
      </c>
      <c r="T665" s="40" t="e">
        <f t="shared" si="98"/>
        <v>#N/A</v>
      </c>
      <c r="U665" s="53" t="str">
        <f>J665</f>
        <v/>
      </c>
      <c r="V665" s="53" t="e">
        <f>M665</f>
        <v>#N/A</v>
      </c>
      <c r="W665" s="53" t="str">
        <f>O665</f>
        <v/>
      </c>
      <c r="X665" s="53" t="str">
        <f>R665</f>
        <v/>
      </c>
    </row>
    <row r="666" spans="1:24" s="56" customFormat="1" x14ac:dyDescent="0.35">
      <c r="A666" s="37" t="str">
        <f t="shared" si="91"/>
        <v/>
      </c>
      <c r="B666" s="37" t="e">
        <f>IF(F666&lt;=$G$10,VLOOKUP('[1]KALKULATOR 2023 PPK'!A681,[1]Robocze!$B$23:$C$102,2),"")</f>
        <v>#N/A</v>
      </c>
      <c r="C666" s="37" t="e">
        <f t="shared" si="92"/>
        <v>#N/A</v>
      </c>
      <c r="D666" s="38" t="e">
        <f t="shared" si="93"/>
        <v>#N/A</v>
      </c>
      <c r="E666" s="39" t="e">
        <f t="shared" si="99"/>
        <v>#N/A</v>
      </c>
      <c r="F666" s="43" t="e">
        <f t="shared" si="94"/>
        <v>#N/A</v>
      </c>
      <c r="G666" s="40" t="str">
        <f t="shared" si="95"/>
        <v/>
      </c>
      <c r="H666" s="42" t="e">
        <f>IF(F666&lt;=$G$10,$G$3,"")</f>
        <v>#N/A</v>
      </c>
      <c r="I666" s="41" t="e">
        <f>IF(B666&lt;&gt;"",$G$4,"")</f>
        <v>#N/A</v>
      </c>
      <c r="J666" s="41" t="str">
        <f t="shared" si="96"/>
        <v/>
      </c>
      <c r="K666" s="41" t="e">
        <f>IF(B666&lt;&gt;"",J666*H666/12,"")</f>
        <v>#N/A</v>
      </c>
      <c r="L666" s="41" t="e">
        <f>IF(B666&lt;&gt;"",M666-J666,"")</f>
        <v>#N/A</v>
      </c>
      <c r="M666" s="41" t="e">
        <f>IF(B666&lt;&gt;"",M665+I666+K666,"")</f>
        <v>#N/A</v>
      </c>
      <c r="N666" s="41" t="str">
        <f>IF(G666&lt;&gt;"",IF(E666&gt;=$G$7,$G$5,0),"")</f>
        <v/>
      </c>
      <c r="O666" s="41" t="str">
        <f t="shared" si="97"/>
        <v/>
      </c>
      <c r="P666" s="41" t="str">
        <f>IF(G666&lt;&gt;"",R665*H666/12,"")</f>
        <v/>
      </c>
      <c r="Q666" s="41" t="str">
        <f>IF(G666&lt;&gt;"",R666-O666,"")</f>
        <v/>
      </c>
      <c r="R666" s="41" t="str">
        <f>IF(G666&lt;&gt;"",R665+N666+P666,"")</f>
        <v/>
      </c>
      <c r="T666" s="40" t="e">
        <f t="shared" si="98"/>
        <v>#N/A</v>
      </c>
      <c r="U666" s="53" t="str">
        <f>J666</f>
        <v/>
      </c>
      <c r="V666" s="53" t="e">
        <f>M666</f>
        <v>#N/A</v>
      </c>
      <c r="W666" s="53" t="str">
        <f>O666</f>
        <v/>
      </c>
      <c r="X666" s="53" t="str">
        <f>R666</f>
        <v/>
      </c>
    </row>
    <row r="667" spans="1:24" s="56" customFormat="1" x14ac:dyDescent="0.35">
      <c r="A667" s="37" t="str">
        <f t="shared" si="91"/>
        <v/>
      </c>
      <c r="B667" s="37" t="e">
        <f>IF(F667&lt;=$G$10,VLOOKUP('[1]KALKULATOR 2023 PPK'!A682,[1]Robocze!$B$23:$C$102,2),"")</f>
        <v>#N/A</v>
      </c>
      <c r="C667" s="37" t="e">
        <f t="shared" si="92"/>
        <v>#N/A</v>
      </c>
      <c r="D667" s="38" t="e">
        <f t="shared" si="93"/>
        <v>#N/A</v>
      </c>
      <c r="E667" s="39" t="e">
        <f t="shared" si="99"/>
        <v>#N/A</v>
      </c>
      <c r="F667" s="43" t="e">
        <f t="shared" si="94"/>
        <v>#N/A</v>
      </c>
      <c r="G667" s="40" t="str">
        <f t="shared" si="95"/>
        <v/>
      </c>
      <c r="H667" s="42" t="e">
        <f>IF(F667&lt;=$G$10,$G$3,"")</f>
        <v>#N/A</v>
      </c>
      <c r="I667" s="41" t="e">
        <f>IF(B667&lt;&gt;"",$G$4,"")</f>
        <v>#N/A</v>
      </c>
      <c r="J667" s="41" t="str">
        <f t="shared" si="96"/>
        <v/>
      </c>
      <c r="K667" s="41" t="e">
        <f>IF(B667&lt;&gt;"",J667*H667/12,"")</f>
        <v>#N/A</v>
      </c>
      <c r="L667" s="41" t="e">
        <f>IF(B667&lt;&gt;"",M667-J667,"")</f>
        <v>#N/A</v>
      </c>
      <c r="M667" s="41" t="e">
        <f>IF(B667&lt;&gt;"",M666+I667+K667,"")</f>
        <v>#N/A</v>
      </c>
      <c r="N667" s="41" t="str">
        <f>IF(G667&lt;&gt;"",IF(E667&gt;=$G$7,$G$5,0),"")</f>
        <v/>
      </c>
      <c r="O667" s="41" t="str">
        <f t="shared" si="97"/>
        <v/>
      </c>
      <c r="P667" s="41" t="str">
        <f>IF(G667&lt;&gt;"",R666*H667/12,"")</f>
        <v/>
      </c>
      <c r="Q667" s="41" t="str">
        <f>IF(G667&lt;&gt;"",R667-O667,"")</f>
        <v/>
      </c>
      <c r="R667" s="41" t="str">
        <f>IF(G667&lt;&gt;"",R666+N667+P667,"")</f>
        <v/>
      </c>
      <c r="T667" s="40" t="e">
        <f t="shared" si="98"/>
        <v>#N/A</v>
      </c>
      <c r="U667" s="53" t="str">
        <f>J667</f>
        <v/>
      </c>
      <c r="V667" s="53" t="e">
        <f>M667</f>
        <v>#N/A</v>
      </c>
      <c r="W667" s="53" t="str">
        <f>O667</f>
        <v/>
      </c>
      <c r="X667" s="53" t="str">
        <f>R667</f>
        <v/>
      </c>
    </row>
    <row r="668" spans="1:24" s="56" customFormat="1" x14ac:dyDescent="0.35">
      <c r="A668" s="37" t="str">
        <f t="shared" si="91"/>
        <v/>
      </c>
      <c r="B668" s="37" t="e">
        <f>IF(F668&lt;=$G$10,VLOOKUP('[1]KALKULATOR 2023 PPK'!A683,[1]Robocze!$B$23:$C$102,2),"")</f>
        <v>#N/A</v>
      </c>
      <c r="C668" s="37" t="e">
        <f t="shared" si="92"/>
        <v>#N/A</v>
      </c>
      <c r="D668" s="38" t="e">
        <f t="shared" si="93"/>
        <v>#N/A</v>
      </c>
      <c r="E668" s="39" t="e">
        <f t="shared" si="99"/>
        <v>#N/A</v>
      </c>
      <c r="F668" s="43" t="e">
        <f t="shared" si="94"/>
        <v>#N/A</v>
      </c>
      <c r="G668" s="40" t="str">
        <f t="shared" si="95"/>
        <v/>
      </c>
      <c r="H668" s="42" t="e">
        <f>IF(F668&lt;=$G$10,$G$3,"")</f>
        <v>#N/A</v>
      </c>
      <c r="I668" s="41" t="e">
        <f>IF(B668&lt;&gt;"",$G$4,"")</f>
        <v>#N/A</v>
      </c>
      <c r="J668" s="41" t="str">
        <f t="shared" si="96"/>
        <v/>
      </c>
      <c r="K668" s="41" t="e">
        <f>IF(B668&lt;&gt;"",J668*H668/12,"")</f>
        <v>#N/A</v>
      </c>
      <c r="L668" s="41" t="e">
        <f>IF(B668&lt;&gt;"",M668-J668,"")</f>
        <v>#N/A</v>
      </c>
      <c r="M668" s="41" t="e">
        <f>IF(B668&lt;&gt;"",M667+I668+K668,"")</f>
        <v>#N/A</v>
      </c>
      <c r="N668" s="41" t="str">
        <f>IF(G668&lt;&gt;"",IF(E668&gt;=$G$7,$G$5,0),"")</f>
        <v/>
      </c>
      <c r="O668" s="41" t="str">
        <f t="shared" si="97"/>
        <v/>
      </c>
      <c r="P668" s="41" t="str">
        <f>IF(G668&lt;&gt;"",R667*H668/12,"")</f>
        <v/>
      </c>
      <c r="Q668" s="41" t="str">
        <f>IF(G668&lt;&gt;"",R668-O668,"")</f>
        <v/>
      </c>
      <c r="R668" s="41" t="str">
        <f>IF(G668&lt;&gt;"",R667+N668+P668,"")</f>
        <v/>
      </c>
      <c r="T668" s="40" t="e">
        <f t="shared" si="98"/>
        <v>#N/A</v>
      </c>
      <c r="U668" s="53" t="str">
        <f>J668</f>
        <v/>
      </c>
      <c r="V668" s="53" t="e">
        <f>M668</f>
        <v>#N/A</v>
      </c>
      <c r="W668" s="53" t="str">
        <f>O668</f>
        <v/>
      </c>
      <c r="X668" s="53" t="str">
        <f>R668</f>
        <v/>
      </c>
    </row>
    <row r="669" spans="1:24" s="56" customFormat="1" x14ac:dyDescent="0.35">
      <c r="A669" s="37" t="str">
        <f t="shared" si="91"/>
        <v/>
      </c>
      <c r="B669" s="37" t="e">
        <f>IF(F669&lt;=$G$10,VLOOKUP('[1]KALKULATOR 2023 PPK'!A684,[1]Robocze!$B$23:$C$102,2),"")</f>
        <v>#N/A</v>
      </c>
      <c r="C669" s="37" t="e">
        <f t="shared" si="92"/>
        <v>#N/A</v>
      </c>
      <c r="D669" s="38" t="e">
        <f t="shared" si="93"/>
        <v>#N/A</v>
      </c>
      <c r="E669" s="39" t="e">
        <f t="shared" si="99"/>
        <v>#N/A</v>
      </c>
      <c r="F669" s="43" t="e">
        <f t="shared" si="94"/>
        <v>#N/A</v>
      </c>
      <c r="G669" s="40" t="str">
        <f t="shared" si="95"/>
        <v/>
      </c>
      <c r="H669" s="42" t="e">
        <f>IF(F669&lt;=$G$10,$G$3,"")</f>
        <v>#N/A</v>
      </c>
      <c r="I669" s="41" t="e">
        <f>IF(B669&lt;&gt;"",$G$4,"")</f>
        <v>#N/A</v>
      </c>
      <c r="J669" s="41" t="str">
        <f t="shared" si="96"/>
        <v/>
      </c>
      <c r="K669" s="41" t="e">
        <f>IF(B669&lt;&gt;"",J669*H669/12,"")</f>
        <v>#N/A</v>
      </c>
      <c r="L669" s="41" t="e">
        <f>IF(B669&lt;&gt;"",M669-J669,"")</f>
        <v>#N/A</v>
      </c>
      <c r="M669" s="41" t="e">
        <f>IF(B669&lt;&gt;"",M668+I669+K669,"")</f>
        <v>#N/A</v>
      </c>
      <c r="N669" s="41" t="str">
        <f>IF(G669&lt;&gt;"",IF(E669&gt;=$G$7,$G$5,0),"")</f>
        <v/>
      </c>
      <c r="O669" s="41" t="str">
        <f t="shared" si="97"/>
        <v/>
      </c>
      <c r="P669" s="41" t="str">
        <f>IF(G669&lt;&gt;"",R668*H669/12,"")</f>
        <v/>
      </c>
      <c r="Q669" s="41" t="str">
        <f>IF(G669&lt;&gt;"",R669-O669,"")</f>
        <v/>
      </c>
      <c r="R669" s="41" t="str">
        <f>IF(G669&lt;&gt;"",R668+N669+P669,"")</f>
        <v/>
      </c>
      <c r="T669" s="40" t="e">
        <f t="shared" si="98"/>
        <v>#N/A</v>
      </c>
      <c r="U669" s="53" t="str">
        <f>J669</f>
        <v/>
      </c>
      <c r="V669" s="53" t="e">
        <f>M669</f>
        <v>#N/A</v>
      </c>
      <c r="W669" s="53" t="str">
        <f>O669</f>
        <v/>
      </c>
      <c r="X669" s="53" t="str">
        <f>R669</f>
        <v/>
      </c>
    </row>
    <row r="670" spans="1:24" s="56" customFormat="1" x14ac:dyDescent="0.35">
      <c r="A670" s="37" t="str">
        <f t="shared" si="91"/>
        <v/>
      </c>
      <c r="B670" s="37" t="e">
        <f>IF(F670&lt;=$G$10,VLOOKUP('[1]KALKULATOR 2023 PPK'!A685,[1]Robocze!$B$23:$C$102,2),"")</f>
        <v>#N/A</v>
      </c>
      <c r="C670" s="37" t="e">
        <f t="shared" si="92"/>
        <v>#N/A</v>
      </c>
      <c r="D670" s="38" t="e">
        <f t="shared" si="93"/>
        <v>#N/A</v>
      </c>
      <c r="E670" s="39" t="e">
        <f t="shared" si="99"/>
        <v>#N/A</v>
      </c>
      <c r="F670" s="43" t="e">
        <f t="shared" si="94"/>
        <v>#N/A</v>
      </c>
      <c r="G670" s="40" t="str">
        <f t="shared" si="95"/>
        <v/>
      </c>
      <c r="H670" s="42" t="e">
        <f>IF(F670&lt;=$G$10,$G$3,"")</f>
        <v>#N/A</v>
      </c>
      <c r="I670" s="41" t="e">
        <f>IF(B670&lt;&gt;"",$G$4,"")</f>
        <v>#N/A</v>
      </c>
      <c r="J670" s="41" t="str">
        <f t="shared" si="96"/>
        <v/>
      </c>
      <c r="K670" s="41" t="e">
        <f>IF(B670&lt;&gt;"",J670*H670/12,"")</f>
        <v>#N/A</v>
      </c>
      <c r="L670" s="41" t="e">
        <f>IF(B670&lt;&gt;"",M670-J670,"")</f>
        <v>#N/A</v>
      </c>
      <c r="M670" s="41" t="e">
        <f>IF(B670&lt;&gt;"",M669+I670+K670,"")</f>
        <v>#N/A</v>
      </c>
      <c r="N670" s="41" t="str">
        <f>IF(G670&lt;&gt;"",IF(E670&gt;=$G$7,$G$5,0),"")</f>
        <v/>
      </c>
      <c r="O670" s="41" t="str">
        <f t="shared" si="97"/>
        <v/>
      </c>
      <c r="P670" s="41" t="str">
        <f>IF(G670&lt;&gt;"",R669*H670/12,"")</f>
        <v/>
      </c>
      <c r="Q670" s="41" t="str">
        <f>IF(G670&lt;&gt;"",R670-O670,"")</f>
        <v/>
      </c>
      <c r="R670" s="41" t="str">
        <f>IF(G670&lt;&gt;"",R669+N670+P670,"")</f>
        <v/>
      </c>
      <c r="T670" s="40" t="e">
        <f t="shared" si="98"/>
        <v>#N/A</v>
      </c>
      <c r="U670" s="53" t="str">
        <f>J670</f>
        <v/>
      </c>
      <c r="V670" s="53" t="e">
        <f>M670</f>
        <v>#N/A</v>
      </c>
      <c r="W670" s="53" t="str">
        <f>O670</f>
        <v/>
      </c>
      <c r="X670" s="53" t="str">
        <f>R670</f>
        <v/>
      </c>
    </row>
    <row r="671" spans="1:24" s="56" customFormat="1" x14ac:dyDescent="0.35">
      <c r="A671" s="37" t="str">
        <f t="shared" si="91"/>
        <v/>
      </c>
      <c r="B671" s="37" t="e">
        <f>IF(F671&lt;=$G$10,VLOOKUP('[1]KALKULATOR 2023 PPK'!A686,[1]Robocze!$B$23:$C$102,2),"")</f>
        <v>#N/A</v>
      </c>
      <c r="C671" s="37" t="e">
        <f t="shared" si="92"/>
        <v>#N/A</v>
      </c>
      <c r="D671" s="38" t="e">
        <f t="shared" si="93"/>
        <v>#N/A</v>
      </c>
      <c r="E671" s="39" t="e">
        <f t="shared" si="99"/>
        <v>#N/A</v>
      </c>
      <c r="F671" s="43" t="e">
        <f t="shared" si="94"/>
        <v>#N/A</v>
      </c>
      <c r="G671" s="40" t="str">
        <f t="shared" si="95"/>
        <v/>
      </c>
      <c r="H671" s="42" t="e">
        <f>IF(F671&lt;=$G$10,$G$3,"")</f>
        <v>#N/A</v>
      </c>
      <c r="I671" s="41" t="e">
        <f>IF(B671&lt;&gt;"",$G$4,"")</f>
        <v>#N/A</v>
      </c>
      <c r="J671" s="41" t="str">
        <f t="shared" si="96"/>
        <v/>
      </c>
      <c r="K671" s="41" t="e">
        <f>IF(B671&lt;&gt;"",J671*H671/12,"")</f>
        <v>#N/A</v>
      </c>
      <c r="L671" s="41" t="e">
        <f>IF(B671&lt;&gt;"",M671-J671,"")</f>
        <v>#N/A</v>
      </c>
      <c r="M671" s="41" t="e">
        <f>IF(B671&lt;&gt;"",M670+I671+K671,"")</f>
        <v>#N/A</v>
      </c>
      <c r="N671" s="41" t="str">
        <f>IF(G671&lt;&gt;"",IF(E671&gt;=$G$7,$G$5,0),"")</f>
        <v/>
      </c>
      <c r="O671" s="41" t="str">
        <f t="shared" si="97"/>
        <v/>
      </c>
      <c r="P671" s="41" t="str">
        <f>IF(G671&lt;&gt;"",R670*H671/12,"")</f>
        <v/>
      </c>
      <c r="Q671" s="41" t="str">
        <f>IF(G671&lt;&gt;"",R671-O671,"")</f>
        <v/>
      </c>
      <c r="R671" s="41" t="str">
        <f>IF(G671&lt;&gt;"",R670+N671+P671,"")</f>
        <v/>
      </c>
      <c r="T671" s="40" t="e">
        <f t="shared" si="98"/>
        <v>#N/A</v>
      </c>
      <c r="U671" s="53" t="str">
        <f>J671</f>
        <v/>
      </c>
      <c r="V671" s="53" t="e">
        <f>M671</f>
        <v>#N/A</v>
      </c>
      <c r="W671" s="53" t="str">
        <f>O671</f>
        <v/>
      </c>
      <c r="X671" s="53" t="str">
        <f>R671</f>
        <v/>
      </c>
    </row>
    <row r="672" spans="1:24" s="56" customFormat="1" x14ac:dyDescent="0.35">
      <c r="A672" s="37" t="str">
        <f t="shared" si="91"/>
        <v/>
      </c>
      <c r="B672" s="37" t="e">
        <f>IF(F672&lt;=$G$10,VLOOKUP('[1]KALKULATOR 2023 PPK'!A687,[1]Robocze!$B$23:$C$102,2),"")</f>
        <v>#N/A</v>
      </c>
      <c r="C672" s="37" t="e">
        <f t="shared" si="92"/>
        <v>#N/A</v>
      </c>
      <c r="D672" s="38" t="e">
        <f t="shared" si="93"/>
        <v>#N/A</v>
      </c>
      <c r="E672" s="39" t="e">
        <f t="shared" si="99"/>
        <v>#N/A</v>
      </c>
      <c r="F672" s="43" t="e">
        <f t="shared" si="94"/>
        <v>#N/A</v>
      </c>
      <c r="G672" s="40" t="str">
        <f t="shared" si="95"/>
        <v/>
      </c>
      <c r="H672" s="42" t="e">
        <f>IF(F672&lt;=$G$10,$G$3,"")</f>
        <v>#N/A</v>
      </c>
      <c r="I672" s="41" t="e">
        <f>IF(B672&lt;&gt;"",$G$4,"")</f>
        <v>#N/A</v>
      </c>
      <c r="J672" s="41" t="str">
        <f t="shared" si="96"/>
        <v/>
      </c>
      <c r="K672" s="41" t="e">
        <f>IF(B672&lt;&gt;"",J672*H672/12,"")</f>
        <v>#N/A</v>
      </c>
      <c r="L672" s="41" t="e">
        <f>IF(B672&lt;&gt;"",M672-J672,"")</f>
        <v>#N/A</v>
      </c>
      <c r="M672" s="41" t="e">
        <f>IF(B672&lt;&gt;"",M671+I672+K672,"")</f>
        <v>#N/A</v>
      </c>
      <c r="N672" s="41" t="str">
        <f>IF(G672&lt;&gt;"",IF(E672&gt;=$G$7,$G$5,0),"")</f>
        <v/>
      </c>
      <c r="O672" s="41" t="str">
        <f t="shared" si="97"/>
        <v/>
      </c>
      <c r="P672" s="41" t="str">
        <f>IF(G672&lt;&gt;"",R671*H672/12,"")</f>
        <v/>
      </c>
      <c r="Q672" s="41" t="str">
        <f>IF(G672&lt;&gt;"",R672-O672,"")</f>
        <v/>
      </c>
      <c r="R672" s="41" t="str">
        <f>IF(G672&lt;&gt;"",R671+N672+P672,"")</f>
        <v/>
      </c>
      <c r="T672" s="40" t="e">
        <f t="shared" si="98"/>
        <v>#N/A</v>
      </c>
      <c r="U672" s="53" t="str">
        <f>J672</f>
        <v/>
      </c>
      <c r="V672" s="53" t="e">
        <f>M672</f>
        <v>#N/A</v>
      </c>
      <c r="W672" s="53" t="str">
        <f>O672</f>
        <v/>
      </c>
      <c r="X672" s="53" t="str">
        <f>R672</f>
        <v/>
      </c>
    </row>
    <row r="673" spans="1:24" s="56" customFormat="1" x14ac:dyDescent="0.35">
      <c r="A673" s="37" t="str">
        <f t="shared" si="91"/>
        <v/>
      </c>
      <c r="B673" s="37" t="e">
        <f>IF(F673&lt;=$G$10,VLOOKUP('[1]KALKULATOR 2023 PPK'!A688,[1]Robocze!$B$23:$C$102,2),"")</f>
        <v>#N/A</v>
      </c>
      <c r="C673" s="37" t="e">
        <f t="shared" si="92"/>
        <v>#N/A</v>
      </c>
      <c r="D673" s="38" t="e">
        <f t="shared" si="93"/>
        <v>#N/A</v>
      </c>
      <c r="E673" s="39" t="e">
        <f t="shared" si="99"/>
        <v>#N/A</v>
      </c>
      <c r="F673" s="43" t="e">
        <f t="shared" si="94"/>
        <v>#N/A</v>
      </c>
      <c r="G673" s="40" t="str">
        <f t="shared" si="95"/>
        <v/>
      </c>
      <c r="H673" s="42" t="e">
        <f>IF(F673&lt;=$G$10,$G$3,"")</f>
        <v>#N/A</v>
      </c>
      <c r="I673" s="41" t="e">
        <f>IF(B673&lt;&gt;"",$G$4,"")</f>
        <v>#N/A</v>
      </c>
      <c r="J673" s="41" t="str">
        <f t="shared" si="96"/>
        <v/>
      </c>
      <c r="K673" s="41" t="e">
        <f>IF(B673&lt;&gt;"",J673*H673/12,"")</f>
        <v>#N/A</v>
      </c>
      <c r="L673" s="41" t="e">
        <f>IF(B673&lt;&gt;"",M673-J673,"")</f>
        <v>#N/A</v>
      </c>
      <c r="M673" s="41" t="e">
        <f>IF(B673&lt;&gt;"",M672+I673+K673,"")</f>
        <v>#N/A</v>
      </c>
      <c r="N673" s="41" t="str">
        <f>IF(G673&lt;&gt;"",IF(E673&gt;=$G$7,$G$5,0),"")</f>
        <v/>
      </c>
      <c r="O673" s="41" t="str">
        <f t="shared" si="97"/>
        <v/>
      </c>
      <c r="P673" s="41" t="str">
        <f>IF(G673&lt;&gt;"",R672*H673/12,"")</f>
        <v/>
      </c>
      <c r="Q673" s="41" t="str">
        <f>IF(G673&lt;&gt;"",R673-O673,"")</f>
        <v/>
      </c>
      <c r="R673" s="41" t="str">
        <f>IF(G673&lt;&gt;"",R672+N673+P673,"")</f>
        <v/>
      </c>
      <c r="T673" s="40" t="e">
        <f t="shared" si="98"/>
        <v>#N/A</v>
      </c>
      <c r="U673" s="53" t="str">
        <f>J673</f>
        <v/>
      </c>
      <c r="V673" s="53" t="e">
        <f>M673</f>
        <v>#N/A</v>
      </c>
      <c r="W673" s="53" t="str">
        <f>O673</f>
        <v/>
      </c>
      <c r="X673" s="53" t="str">
        <f>R673</f>
        <v/>
      </c>
    </row>
    <row r="674" spans="1:24" s="56" customFormat="1" x14ac:dyDescent="0.35">
      <c r="A674" s="37" t="str">
        <f t="shared" si="91"/>
        <v/>
      </c>
      <c r="B674" s="37" t="e">
        <f>IF(F674&lt;=$G$10,VLOOKUP('[1]KALKULATOR 2023 PPK'!A689,[1]Robocze!$B$23:$C$102,2),"")</f>
        <v>#N/A</v>
      </c>
      <c r="C674" s="37" t="e">
        <f t="shared" si="92"/>
        <v>#N/A</v>
      </c>
      <c r="D674" s="38" t="e">
        <f t="shared" si="93"/>
        <v>#N/A</v>
      </c>
      <c r="E674" s="39" t="e">
        <f t="shared" si="99"/>
        <v>#N/A</v>
      </c>
      <c r="F674" s="43" t="e">
        <f t="shared" si="94"/>
        <v>#N/A</v>
      </c>
      <c r="G674" s="40" t="str">
        <f t="shared" si="95"/>
        <v/>
      </c>
      <c r="H674" s="42" t="e">
        <f>IF(F674&lt;=$G$10,$G$3,"")</f>
        <v>#N/A</v>
      </c>
      <c r="I674" s="41" t="e">
        <f>IF(B674&lt;&gt;"",$G$4,"")</f>
        <v>#N/A</v>
      </c>
      <c r="J674" s="41" t="str">
        <f t="shared" si="96"/>
        <v/>
      </c>
      <c r="K674" s="41" t="e">
        <f>IF(B674&lt;&gt;"",J674*H674/12,"")</f>
        <v>#N/A</v>
      </c>
      <c r="L674" s="41" t="e">
        <f>IF(B674&lt;&gt;"",M674-J674,"")</f>
        <v>#N/A</v>
      </c>
      <c r="M674" s="41" t="e">
        <f>IF(B674&lt;&gt;"",M673+I674+K674,"")</f>
        <v>#N/A</v>
      </c>
      <c r="N674" s="41" t="str">
        <f>IF(G674&lt;&gt;"",IF(E674&gt;=$G$7,$G$5,0),"")</f>
        <v/>
      </c>
      <c r="O674" s="41" t="str">
        <f t="shared" si="97"/>
        <v/>
      </c>
      <c r="P674" s="41" t="str">
        <f>IF(G674&lt;&gt;"",R673*H674/12,"")</f>
        <v/>
      </c>
      <c r="Q674" s="41" t="str">
        <f>IF(G674&lt;&gt;"",R674-O674,"")</f>
        <v/>
      </c>
      <c r="R674" s="41" t="str">
        <f>IF(G674&lt;&gt;"",R673+N674+P674,"")</f>
        <v/>
      </c>
      <c r="T674" s="40" t="e">
        <f t="shared" si="98"/>
        <v>#N/A</v>
      </c>
      <c r="U674" s="53" t="str">
        <f>J674</f>
        <v/>
      </c>
      <c r="V674" s="53" t="e">
        <f>M674</f>
        <v>#N/A</v>
      </c>
      <c r="W674" s="53" t="str">
        <f>O674</f>
        <v/>
      </c>
      <c r="X674" s="53" t="str">
        <f>R674</f>
        <v/>
      </c>
    </row>
    <row r="675" spans="1:24" s="56" customFormat="1" x14ac:dyDescent="0.35">
      <c r="A675" s="37" t="str">
        <f t="shared" si="91"/>
        <v/>
      </c>
      <c r="B675" s="37" t="e">
        <f>IF(F675&lt;=$G$10,VLOOKUP('[1]KALKULATOR 2023 PPK'!A690,[1]Robocze!$B$23:$C$102,2),"")</f>
        <v>#N/A</v>
      </c>
      <c r="C675" s="37" t="e">
        <f t="shared" si="92"/>
        <v>#N/A</v>
      </c>
      <c r="D675" s="38" t="e">
        <f t="shared" si="93"/>
        <v>#N/A</v>
      </c>
      <c r="E675" s="39" t="e">
        <f t="shared" si="99"/>
        <v>#N/A</v>
      </c>
      <c r="F675" s="43" t="e">
        <f t="shared" si="94"/>
        <v>#N/A</v>
      </c>
      <c r="G675" s="40" t="str">
        <f t="shared" si="95"/>
        <v/>
      </c>
      <c r="H675" s="42" t="e">
        <f>IF(F675&lt;=$G$10,$G$3,"")</f>
        <v>#N/A</v>
      </c>
      <c r="I675" s="41" t="e">
        <f>IF(B675&lt;&gt;"",$G$4,"")</f>
        <v>#N/A</v>
      </c>
      <c r="J675" s="41" t="str">
        <f t="shared" si="96"/>
        <v/>
      </c>
      <c r="K675" s="41" t="e">
        <f>IF(B675&lt;&gt;"",J675*H675/12,"")</f>
        <v>#N/A</v>
      </c>
      <c r="L675" s="41" t="e">
        <f>IF(B675&lt;&gt;"",M675-J675,"")</f>
        <v>#N/A</v>
      </c>
      <c r="M675" s="41" t="e">
        <f>IF(B675&lt;&gt;"",M674+I675+K675,"")</f>
        <v>#N/A</v>
      </c>
      <c r="N675" s="41" t="str">
        <f>IF(G675&lt;&gt;"",IF(E675&gt;=$G$7,$G$5,0),"")</f>
        <v/>
      </c>
      <c r="O675" s="41" t="str">
        <f t="shared" si="97"/>
        <v/>
      </c>
      <c r="P675" s="41" t="str">
        <f>IF(G675&lt;&gt;"",R674*H675/12,"")</f>
        <v/>
      </c>
      <c r="Q675" s="41" t="str">
        <f>IF(G675&lt;&gt;"",R675-O675,"")</f>
        <v/>
      </c>
      <c r="R675" s="41" t="str">
        <f>IF(G675&lt;&gt;"",R674+N675+P675,"")</f>
        <v/>
      </c>
      <c r="T675" s="40" t="e">
        <f t="shared" si="98"/>
        <v>#N/A</v>
      </c>
      <c r="U675" s="53" t="str">
        <f>J675</f>
        <v/>
      </c>
      <c r="V675" s="53" t="e">
        <f>M675</f>
        <v>#N/A</v>
      </c>
      <c r="W675" s="53" t="str">
        <f>O675</f>
        <v/>
      </c>
      <c r="X675" s="53" t="str">
        <f>R675</f>
        <v/>
      </c>
    </row>
    <row r="676" spans="1:24" s="56" customFormat="1" x14ac:dyDescent="0.35">
      <c r="A676" s="37" t="str">
        <f t="shared" si="91"/>
        <v/>
      </c>
      <c r="B676" s="44" t="e">
        <f>IF(F676&lt;=$G$10,VLOOKUP('[1]KALKULATOR 2023 PPK'!A691,[1]Robocze!$B$23:$C$102,2),"")</f>
        <v>#N/A</v>
      </c>
      <c r="C676" s="44" t="e">
        <f t="shared" si="92"/>
        <v>#N/A</v>
      </c>
      <c r="D676" s="38" t="e">
        <f t="shared" si="93"/>
        <v>#N/A</v>
      </c>
      <c r="E676" s="45" t="e">
        <f t="shared" si="99"/>
        <v>#N/A</v>
      </c>
      <c r="F676" s="46" t="e">
        <f t="shared" si="94"/>
        <v>#N/A</v>
      </c>
      <c r="G676" s="47" t="str">
        <f t="shared" si="95"/>
        <v/>
      </c>
      <c r="H676" s="42" t="e">
        <f>IF(F676&lt;=$G$10,$G$3,"")</f>
        <v>#N/A</v>
      </c>
      <c r="I676" s="41" t="e">
        <f>IF(B676&lt;&gt;"",$G$4,"")</f>
        <v>#N/A</v>
      </c>
      <c r="J676" s="48" t="str">
        <f t="shared" si="96"/>
        <v/>
      </c>
      <c r="K676" s="41" t="e">
        <f>IF(B676&lt;&gt;"",J676*H676/12,"")</f>
        <v>#N/A</v>
      </c>
      <c r="L676" s="48" t="e">
        <f>IF(B676&lt;&gt;"",M676-J676,"")</f>
        <v>#N/A</v>
      </c>
      <c r="M676" s="41" t="e">
        <f>IF(B676&lt;&gt;"",M675+I676+K676,"")</f>
        <v>#N/A</v>
      </c>
      <c r="N676" s="41" t="str">
        <f>IF(G676&lt;&gt;"",IF(E676&gt;=$G$7,$G$5,0),"")</f>
        <v/>
      </c>
      <c r="O676" s="48" t="str">
        <f t="shared" si="97"/>
        <v/>
      </c>
      <c r="P676" s="41" t="str">
        <f>IF(G676&lt;&gt;"",R675*H676/12,"")</f>
        <v/>
      </c>
      <c r="Q676" s="48" t="str">
        <f>IF(G676&lt;&gt;"",R676-O676,"")</f>
        <v/>
      </c>
      <c r="R676" s="41" t="str">
        <f>IF(G676&lt;&gt;"",R675+N676+P676,"")</f>
        <v/>
      </c>
      <c r="T676" s="40" t="e">
        <f t="shared" si="98"/>
        <v>#N/A</v>
      </c>
      <c r="U676" s="53" t="str">
        <f>J676</f>
        <v/>
      </c>
      <c r="V676" s="53" t="e">
        <f>M676</f>
        <v>#N/A</v>
      </c>
      <c r="W676" s="53" t="str">
        <f>O676</f>
        <v/>
      </c>
      <c r="X676" s="53" t="str">
        <f>R676</f>
        <v/>
      </c>
    </row>
    <row r="677" spans="1:24" s="56" customFormat="1" x14ac:dyDescent="0.35">
      <c r="A677" s="37" t="str">
        <f t="shared" si="91"/>
        <v/>
      </c>
      <c r="B677" s="37" t="e">
        <f>IF(F677&lt;=$G$10,VLOOKUP('[1]KALKULATOR 2023 PPK'!A692,[1]Robocze!$B$23:$C$102,2),"")</f>
        <v>#N/A</v>
      </c>
      <c r="C677" s="37" t="e">
        <f t="shared" si="92"/>
        <v>#N/A</v>
      </c>
      <c r="D677" s="38" t="e">
        <f t="shared" si="93"/>
        <v>#N/A</v>
      </c>
      <c r="E677" s="39" t="e">
        <f t="shared" si="99"/>
        <v>#N/A</v>
      </c>
      <c r="F677" s="40" t="e">
        <f t="shared" si="94"/>
        <v>#N/A</v>
      </c>
      <c r="G677" s="40" t="str">
        <f t="shared" si="95"/>
        <v/>
      </c>
      <c r="H677" s="42" t="e">
        <f>IF(F677&lt;=$G$10,$G$3,"")</f>
        <v>#N/A</v>
      </c>
      <c r="I677" s="41" t="e">
        <f>IF(B677&lt;&gt;"",$G$4,"")</f>
        <v>#N/A</v>
      </c>
      <c r="J677" s="41" t="str">
        <f t="shared" si="96"/>
        <v/>
      </c>
      <c r="K677" s="41" t="e">
        <f>IF(B677&lt;&gt;"",J677*H677/12,"")</f>
        <v>#N/A</v>
      </c>
      <c r="L677" s="41" t="e">
        <f>IF(B677&lt;&gt;"",M677-J677,"")</f>
        <v>#N/A</v>
      </c>
      <c r="M677" s="41" t="e">
        <f>IF(B677&lt;&gt;"",M676+I677+K677,"")</f>
        <v>#N/A</v>
      </c>
      <c r="N677" s="41" t="str">
        <f>IF(G677&lt;&gt;"",IF(E677&gt;=$G$7,$G$5,0),"")</f>
        <v/>
      </c>
      <c r="O677" s="41" t="str">
        <f t="shared" si="97"/>
        <v/>
      </c>
      <c r="P677" s="41" t="str">
        <f>IF(G677&lt;&gt;"",R676*H677/12,"")</f>
        <v/>
      </c>
      <c r="Q677" s="41" t="str">
        <f>IF(G677&lt;&gt;"",R677-O677,"")</f>
        <v/>
      </c>
      <c r="R677" s="41" t="str">
        <f>IF(G677&lt;&gt;"",R676+N677+P677,"")</f>
        <v/>
      </c>
      <c r="T677" s="40" t="e">
        <f t="shared" si="98"/>
        <v>#N/A</v>
      </c>
      <c r="U677" s="53" t="str">
        <f>J677</f>
        <v/>
      </c>
      <c r="V677" s="53" t="e">
        <f>M677</f>
        <v>#N/A</v>
      </c>
      <c r="W677" s="53" t="str">
        <f>O677</f>
        <v/>
      </c>
      <c r="X677" s="53" t="str">
        <f>R677</f>
        <v/>
      </c>
    </row>
    <row r="678" spans="1:24" s="56" customFormat="1" x14ac:dyDescent="0.35">
      <c r="A678" s="37" t="str">
        <f t="shared" si="91"/>
        <v/>
      </c>
      <c r="B678" s="37" t="e">
        <f>IF(F678&lt;=$G$10,VLOOKUP('[1]KALKULATOR 2023 PPK'!A693,[1]Robocze!$B$23:$C$102,2),"")</f>
        <v>#N/A</v>
      </c>
      <c r="C678" s="37" t="e">
        <f t="shared" si="92"/>
        <v>#N/A</v>
      </c>
      <c r="D678" s="38" t="e">
        <f t="shared" si="93"/>
        <v>#N/A</v>
      </c>
      <c r="E678" s="39" t="e">
        <f t="shared" si="99"/>
        <v>#N/A</v>
      </c>
      <c r="F678" s="43" t="e">
        <f t="shared" si="94"/>
        <v>#N/A</v>
      </c>
      <c r="G678" s="40" t="str">
        <f t="shared" si="95"/>
        <v/>
      </c>
      <c r="H678" s="42" t="e">
        <f>IF(F678&lt;=$G$10,$G$3,"")</f>
        <v>#N/A</v>
      </c>
      <c r="I678" s="41" t="e">
        <f>IF(B678&lt;&gt;"",$G$4,"")</f>
        <v>#N/A</v>
      </c>
      <c r="J678" s="41" t="str">
        <f t="shared" si="96"/>
        <v/>
      </c>
      <c r="K678" s="41" t="e">
        <f>IF(B678&lt;&gt;"",J678*H678/12,"")</f>
        <v>#N/A</v>
      </c>
      <c r="L678" s="41" t="e">
        <f>IF(B678&lt;&gt;"",M678-J678,"")</f>
        <v>#N/A</v>
      </c>
      <c r="M678" s="41" t="e">
        <f>IF(B678&lt;&gt;"",M677+I678+K678,"")</f>
        <v>#N/A</v>
      </c>
      <c r="N678" s="41" t="str">
        <f>IF(G678&lt;&gt;"",IF(E678&gt;=$G$7,$G$5,0),"")</f>
        <v/>
      </c>
      <c r="O678" s="41" t="str">
        <f t="shared" si="97"/>
        <v/>
      </c>
      <c r="P678" s="41" t="str">
        <f>IF(G678&lt;&gt;"",R677*H678/12,"")</f>
        <v/>
      </c>
      <c r="Q678" s="41" t="str">
        <f>IF(G678&lt;&gt;"",R678-O678,"")</f>
        <v/>
      </c>
      <c r="R678" s="41" t="str">
        <f>IF(G678&lt;&gt;"",R677+N678+P678,"")</f>
        <v/>
      </c>
      <c r="T678" s="40" t="e">
        <f t="shared" si="98"/>
        <v>#N/A</v>
      </c>
      <c r="U678" s="53" t="str">
        <f>J678</f>
        <v/>
      </c>
      <c r="V678" s="53" t="e">
        <f>M678</f>
        <v>#N/A</v>
      </c>
      <c r="W678" s="53" t="str">
        <f>O678</f>
        <v/>
      </c>
      <c r="X678" s="53" t="str">
        <f>R678</f>
        <v/>
      </c>
    </row>
    <row r="679" spans="1:24" s="56" customFormat="1" x14ac:dyDescent="0.35">
      <c r="A679" s="37" t="str">
        <f t="shared" si="91"/>
        <v/>
      </c>
      <c r="B679" s="37" t="e">
        <f>IF(F679&lt;=$G$10,VLOOKUP('[1]KALKULATOR 2023 PPK'!A694,[1]Robocze!$B$23:$C$102,2),"")</f>
        <v>#N/A</v>
      </c>
      <c r="C679" s="37" t="e">
        <f t="shared" si="92"/>
        <v>#N/A</v>
      </c>
      <c r="D679" s="38" t="e">
        <f t="shared" si="93"/>
        <v>#N/A</v>
      </c>
      <c r="E679" s="39" t="e">
        <f t="shared" si="99"/>
        <v>#N/A</v>
      </c>
      <c r="F679" s="43" t="e">
        <f t="shared" si="94"/>
        <v>#N/A</v>
      </c>
      <c r="G679" s="40" t="str">
        <f t="shared" si="95"/>
        <v/>
      </c>
      <c r="H679" s="42" t="e">
        <f>IF(F679&lt;=$G$10,$G$3,"")</f>
        <v>#N/A</v>
      </c>
      <c r="I679" s="41" t="e">
        <f>IF(B679&lt;&gt;"",$G$4,"")</f>
        <v>#N/A</v>
      </c>
      <c r="J679" s="41" t="str">
        <f t="shared" si="96"/>
        <v/>
      </c>
      <c r="K679" s="41" t="e">
        <f>IF(B679&lt;&gt;"",J679*H679/12,"")</f>
        <v>#N/A</v>
      </c>
      <c r="L679" s="41" t="e">
        <f>IF(B679&lt;&gt;"",M679-J679,"")</f>
        <v>#N/A</v>
      </c>
      <c r="M679" s="41" t="e">
        <f>IF(B679&lt;&gt;"",M678+I679+K679,"")</f>
        <v>#N/A</v>
      </c>
      <c r="N679" s="41" t="str">
        <f>IF(G679&lt;&gt;"",IF(E679&gt;=$G$7,$G$5,0),"")</f>
        <v/>
      </c>
      <c r="O679" s="41" t="str">
        <f t="shared" si="97"/>
        <v/>
      </c>
      <c r="P679" s="41" t="str">
        <f>IF(G679&lt;&gt;"",R678*H679/12,"")</f>
        <v/>
      </c>
      <c r="Q679" s="41" t="str">
        <f>IF(G679&lt;&gt;"",R679-O679,"")</f>
        <v/>
      </c>
      <c r="R679" s="41" t="str">
        <f>IF(G679&lt;&gt;"",R678+N679+P679,"")</f>
        <v/>
      </c>
      <c r="T679" s="40" t="e">
        <f t="shared" si="98"/>
        <v>#N/A</v>
      </c>
      <c r="U679" s="53" t="str">
        <f>J679</f>
        <v/>
      </c>
      <c r="V679" s="53" t="e">
        <f>M679</f>
        <v>#N/A</v>
      </c>
      <c r="W679" s="53" t="str">
        <f>O679</f>
        <v/>
      </c>
      <c r="X679" s="53" t="str">
        <f>R679</f>
        <v/>
      </c>
    </row>
    <row r="680" spans="1:24" s="56" customFormat="1" x14ac:dyDescent="0.35">
      <c r="A680" s="37" t="str">
        <f t="shared" si="91"/>
        <v/>
      </c>
      <c r="B680" s="37" t="e">
        <f>IF(F680&lt;=$G$10,VLOOKUP('[1]KALKULATOR 2023 PPK'!A695,[1]Robocze!$B$23:$C$102,2),"")</f>
        <v>#N/A</v>
      </c>
      <c r="C680" s="37" t="e">
        <f t="shared" si="92"/>
        <v>#N/A</v>
      </c>
      <c r="D680" s="38" t="e">
        <f t="shared" si="93"/>
        <v>#N/A</v>
      </c>
      <c r="E680" s="39" t="e">
        <f t="shared" si="99"/>
        <v>#N/A</v>
      </c>
      <c r="F680" s="43" t="e">
        <f t="shared" si="94"/>
        <v>#N/A</v>
      </c>
      <c r="G680" s="40" t="str">
        <f t="shared" si="95"/>
        <v/>
      </c>
      <c r="H680" s="42" t="e">
        <f>IF(F680&lt;=$G$10,$G$3,"")</f>
        <v>#N/A</v>
      </c>
      <c r="I680" s="41" t="e">
        <f>IF(B680&lt;&gt;"",$G$4,"")</f>
        <v>#N/A</v>
      </c>
      <c r="J680" s="41" t="str">
        <f t="shared" si="96"/>
        <v/>
      </c>
      <c r="K680" s="41" t="e">
        <f>IF(B680&lt;&gt;"",J680*H680/12,"")</f>
        <v>#N/A</v>
      </c>
      <c r="L680" s="41" t="e">
        <f>IF(B680&lt;&gt;"",M680-J680,"")</f>
        <v>#N/A</v>
      </c>
      <c r="M680" s="41" t="e">
        <f>IF(B680&lt;&gt;"",M679+I680+K680,"")</f>
        <v>#N/A</v>
      </c>
      <c r="N680" s="41" t="str">
        <f>IF(G680&lt;&gt;"",IF(E680&gt;=$G$7,$G$5,0),"")</f>
        <v/>
      </c>
      <c r="O680" s="41" t="str">
        <f t="shared" si="97"/>
        <v/>
      </c>
      <c r="P680" s="41" t="str">
        <f>IF(G680&lt;&gt;"",R679*H680/12,"")</f>
        <v/>
      </c>
      <c r="Q680" s="41" t="str">
        <f>IF(G680&lt;&gt;"",R680-O680,"")</f>
        <v/>
      </c>
      <c r="R680" s="41" t="str">
        <f>IF(G680&lt;&gt;"",R679+N680+P680,"")</f>
        <v/>
      </c>
      <c r="T680" s="40" t="e">
        <f t="shared" si="98"/>
        <v>#N/A</v>
      </c>
      <c r="U680" s="53" t="str">
        <f>J680</f>
        <v/>
      </c>
      <c r="V680" s="53" t="e">
        <f>M680</f>
        <v>#N/A</v>
      </c>
      <c r="W680" s="53" t="str">
        <f>O680</f>
        <v/>
      </c>
      <c r="X680" s="53" t="str">
        <f>R680</f>
        <v/>
      </c>
    </row>
    <row r="681" spans="1:24" s="56" customFormat="1" x14ac:dyDescent="0.35">
      <c r="A681" s="37" t="str">
        <f t="shared" si="91"/>
        <v/>
      </c>
      <c r="B681" s="37" t="e">
        <f>IF(F681&lt;=$G$10,VLOOKUP('[1]KALKULATOR 2023 PPK'!A696,[1]Robocze!$B$23:$C$102,2),"")</f>
        <v>#N/A</v>
      </c>
      <c r="C681" s="37" t="e">
        <f t="shared" si="92"/>
        <v>#N/A</v>
      </c>
      <c r="D681" s="38" t="e">
        <f t="shared" si="93"/>
        <v>#N/A</v>
      </c>
      <c r="E681" s="39" t="e">
        <f t="shared" si="99"/>
        <v>#N/A</v>
      </c>
      <c r="F681" s="43" t="e">
        <f t="shared" si="94"/>
        <v>#N/A</v>
      </c>
      <c r="G681" s="40" t="str">
        <f t="shared" si="95"/>
        <v/>
      </c>
      <c r="H681" s="42" t="e">
        <f>IF(F681&lt;=$G$10,$G$3,"")</f>
        <v>#N/A</v>
      </c>
      <c r="I681" s="41" t="e">
        <f>IF(B681&lt;&gt;"",$G$4,"")</f>
        <v>#N/A</v>
      </c>
      <c r="J681" s="41" t="str">
        <f t="shared" si="96"/>
        <v/>
      </c>
      <c r="K681" s="41" t="e">
        <f>IF(B681&lt;&gt;"",J681*H681/12,"")</f>
        <v>#N/A</v>
      </c>
      <c r="L681" s="41" t="e">
        <f>IF(B681&lt;&gt;"",M681-J681,"")</f>
        <v>#N/A</v>
      </c>
      <c r="M681" s="41" t="e">
        <f>IF(B681&lt;&gt;"",M680+I681+K681,"")</f>
        <v>#N/A</v>
      </c>
      <c r="N681" s="41" t="str">
        <f>IF(G681&lt;&gt;"",IF(E681&gt;=$G$7,$G$5,0),"")</f>
        <v/>
      </c>
      <c r="O681" s="41" t="str">
        <f t="shared" si="97"/>
        <v/>
      </c>
      <c r="P681" s="41" t="str">
        <f>IF(G681&lt;&gt;"",R680*H681/12,"")</f>
        <v/>
      </c>
      <c r="Q681" s="41" t="str">
        <f>IF(G681&lt;&gt;"",R681-O681,"")</f>
        <v/>
      </c>
      <c r="R681" s="41" t="str">
        <f>IF(G681&lt;&gt;"",R680+N681+P681,"")</f>
        <v/>
      </c>
      <c r="T681" s="40" t="e">
        <f t="shared" si="98"/>
        <v>#N/A</v>
      </c>
      <c r="U681" s="53" t="str">
        <f>J681</f>
        <v/>
      </c>
      <c r="V681" s="53" t="e">
        <f>M681</f>
        <v>#N/A</v>
      </c>
      <c r="W681" s="53" t="str">
        <f>O681</f>
        <v/>
      </c>
      <c r="X681" s="53" t="str">
        <f>R681</f>
        <v/>
      </c>
    </row>
    <row r="682" spans="1:24" s="56" customFormat="1" x14ac:dyDescent="0.35">
      <c r="A682" s="37" t="str">
        <f t="shared" si="91"/>
        <v/>
      </c>
      <c r="B682" s="37" t="e">
        <f>IF(F682&lt;=$G$10,VLOOKUP('[1]KALKULATOR 2023 PPK'!A697,[1]Robocze!$B$23:$C$102,2),"")</f>
        <v>#N/A</v>
      </c>
      <c r="C682" s="37" t="e">
        <f t="shared" si="92"/>
        <v>#N/A</v>
      </c>
      <c r="D682" s="38" t="e">
        <f t="shared" si="93"/>
        <v>#N/A</v>
      </c>
      <c r="E682" s="39" t="e">
        <f t="shared" si="99"/>
        <v>#N/A</v>
      </c>
      <c r="F682" s="43" t="e">
        <f t="shared" si="94"/>
        <v>#N/A</v>
      </c>
      <c r="G682" s="40" t="str">
        <f t="shared" si="95"/>
        <v/>
      </c>
      <c r="H682" s="42" t="e">
        <f>IF(F682&lt;=$G$10,$G$3,"")</f>
        <v>#N/A</v>
      </c>
      <c r="I682" s="41" t="e">
        <f>IF(B682&lt;&gt;"",$G$4,"")</f>
        <v>#N/A</v>
      </c>
      <c r="J682" s="41" t="str">
        <f t="shared" si="96"/>
        <v/>
      </c>
      <c r="K682" s="41" t="e">
        <f>IF(B682&lt;&gt;"",J682*H682/12,"")</f>
        <v>#N/A</v>
      </c>
      <c r="L682" s="41" t="e">
        <f>IF(B682&lt;&gt;"",M682-J682,"")</f>
        <v>#N/A</v>
      </c>
      <c r="M682" s="41" t="e">
        <f>IF(B682&lt;&gt;"",M681+I682+K682,"")</f>
        <v>#N/A</v>
      </c>
      <c r="N682" s="41" t="str">
        <f>IF(G682&lt;&gt;"",IF(E682&gt;=$G$7,$G$5,0),"")</f>
        <v/>
      </c>
      <c r="O682" s="41" t="str">
        <f t="shared" si="97"/>
        <v/>
      </c>
      <c r="P682" s="41" t="str">
        <f>IF(G682&lt;&gt;"",R681*H682/12,"")</f>
        <v/>
      </c>
      <c r="Q682" s="41" t="str">
        <f>IF(G682&lt;&gt;"",R682-O682,"")</f>
        <v/>
      </c>
      <c r="R682" s="41" t="str">
        <f>IF(G682&lt;&gt;"",R681+N682+P682,"")</f>
        <v/>
      </c>
      <c r="T682" s="40" t="e">
        <f t="shared" si="98"/>
        <v>#N/A</v>
      </c>
      <c r="U682" s="53" t="str">
        <f>J682</f>
        <v/>
      </c>
      <c r="V682" s="53" t="e">
        <f>M682</f>
        <v>#N/A</v>
      </c>
      <c r="W682" s="53" t="str">
        <f>O682</f>
        <v/>
      </c>
      <c r="X682" s="53" t="str">
        <f>R682</f>
        <v/>
      </c>
    </row>
    <row r="683" spans="1:24" s="56" customFormat="1" x14ac:dyDescent="0.35">
      <c r="A683" s="37" t="str">
        <f t="shared" si="91"/>
        <v/>
      </c>
      <c r="B683" s="37" t="e">
        <f>IF(F683&lt;=$G$10,VLOOKUP('[1]KALKULATOR 2023 PPK'!A698,[1]Robocze!$B$23:$C$102,2),"")</f>
        <v>#N/A</v>
      </c>
      <c r="C683" s="37" t="e">
        <f t="shared" si="92"/>
        <v>#N/A</v>
      </c>
      <c r="D683" s="38" t="e">
        <f t="shared" si="93"/>
        <v>#N/A</v>
      </c>
      <c r="E683" s="39" t="e">
        <f t="shared" si="99"/>
        <v>#N/A</v>
      </c>
      <c r="F683" s="43" t="e">
        <f t="shared" si="94"/>
        <v>#N/A</v>
      </c>
      <c r="G683" s="40" t="str">
        <f t="shared" si="95"/>
        <v/>
      </c>
      <c r="H683" s="42" t="e">
        <f>IF(F683&lt;=$G$10,$G$3,"")</f>
        <v>#N/A</v>
      </c>
      <c r="I683" s="41" t="e">
        <f>IF(B683&lt;&gt;"",$G$4,"")</f>
        <v>#N/A</v>
      </c>
      <c r="J683" s="41" t="str">
        <f t="shared" si="96"/>
        <v/>
      </c>
      <c r="K683" s="41" t="e">
        <f>IF(B683&lt;&gt;"",J683*H683/12,"")</f>
        <v>#N/A</v>
      </c>
      <c r="L683" s="41" t="e">
        <f>IF(B683&lt;&gt;"",M683-J683,"")</f>
        <v>#N/A</v>
      </c>
      <c r="M683" s="41" t="e">
        <f>IF(B683&lt;&gt;"",M682+I683+K683,"")</f>
        <v>#N/A</v>
      </c>
      <c r="N683" s="41" t="str">
        <f>IF(G683&lt;&gt;"",IF(E683&gt;=$G$7,$G$5,0),"")</f>
        <v/>
      </c>
      <c r="O683" s="41" t="str">
        <f t="shared" si="97"/>
        <v/>
      </c>
      <c r="P683" s="41" t="str">
        <f>IF(G683&lt;&gt;"",R682*H683/12,"")</f>
        <v/>
      </c>
      <c r="Q683" s="41" t="str">
        <f>IF(G683&lt;&gt;"",R683-O683,"")</f>
        <v/>
      </c>
      <c r="R683" s="41" t="str">
        <f>IF(G683&lt;&gt;"",R682+N683+P683,"")</f>
        <v/>
      </c>
      <c r="T683" s="40" t="e">
        <f t="shared" si="98"/>
        <v>#N/A</v>
      </c>
      <c r="U683" s="53" t="str">
        <f>J683</f>
        <v/>
      </c>
      <c r="V683" s="53" t="e">
        <f>M683</f>
        <v>#N/A</v>
      </c>
      <c r="W683" s="53" t="str">
        <f>O683</f>
        <v/>
      </c>
      <c r="X683" s="53" t="str">
        <f>R683</f>
        <v/>
      </c>
    </row>
    <row r="684" spans="1:24" s="56" customFormat="1" x14ac:dyDescent="0.35">
      <c r="A684" s="37" t="str">
        <f t="shared" si="91"/>
        <v/>
      </c>
      <c r="B684" s="37" t="e">
        <f>IF(F684&lt;=$G$10,VLOOKUP('[1]KALKULATOR 2023 PPK'!A699,[1]Robocze!$B$23:$C$102,2),"")</f>
        <v>#N/A</v>
      </c>
      <c r="C684" s="37" t="e">
        <f t="shared" si="92"/>
        <v>#N/A</v>
      </c>
      <c r="D684" s="38" t="e">
        <f t="shared" si="93"/>
        <v>#N/A</v>
      </c>
      <c r="E684" s="39" t="e">
        <f t="shared" si="99"/>
        <v>#N/A</v>
      </c>
      <c r="F684" s="43" t="e">
        <f t="shared" si="94"/>
        <v>#N/A</v>
      </c>
      <c r="G684" s="40" t="str">
        <f t="shared" si="95"/>
        <v/>
      </c>
      <c r="H684" s="42" t="e">
        <f>IF(F684&lt;=$G$10,$G$3,"")</f>
        <v>#N/A</v>
      </c>
      <c r="I684" s="41" t="e">
        <f>IF(B684&lt;&gt;"",$G$4,"")</f>
        <v>#N/A</v>
      </c>
      <c r="J684" s="41" t="str">
        <f t="shared" si="96"/>
        <v/>
      </c>
      <c r="K684" s="41" t="e">
        <f>IF(B684&lt;&gt;"",J684*H684/12,"")</f>
        <v>#N/A</v>
      </c>
      <c r="L684" s="41" t="e">
        <f>IF(B684&lt;&gt;"",M684-J684,"")</f>
        <v>#N/A</v>
      </c>
      <c r="M684" s="41" t="e">
        <f>IF(B684&lt;&gt;"",M683+I684+K684,"")</f>
        <v>#N/A</v>
      </c>
      <c r="N684" s="41" t="str">
        <f>IF(G684&lt;&gt;"",IF(E684&gt;=$G$7,$G$5,0),"")</f>
        <v/>
      </c>
      <c r="O684" s="41" t="str">
        <f t="shared" si="97"/>
        <v/>
      </c>
      <c r="P684" s="41" t="str">
        <f>IF(G684&lt;&gt;"",R683*H684/12,"")</f>
        <v/>
      </c>
      <c r="Q684" s="41" t="str">
        <f>IF(G684&lt;&gt;"",R684-O684,"")</f>
        <v/>
      </c>
      <c r="R684" s="41" t="str">
        <f>IF(G684&lt;&gt;"",R683+N684+P684,"")</f>
        <v/>
      </c>
      <c r="T684" s="40" t="e">
        <f t="shared" si="98"/>
        <v>#N/A</v>
      </c>
      <c r="U684" s="53" t="str">
        <f>J684</f>
        <v/>
      </c>
      <c r="V684" s="53" t="e">
        <f>M684</f>
        <v>#N/A</v>
      </c>
      <c r="W684" s="53" t="str">
        <f>O684</f>
        <v/>
      </c>
      <c r="X684" s="53" t="str">
        <f>R684</f>
        <v/>
      </c>
    </row>
    <row r="685" spans="1:24" s="56" customFormat="1" x14ac:dyDescent="0.35">
      <c r="A685" s="37" t="str">
        <f t="shared" si="91"/>
        <v/>
      </c>
      <c r="B685" s="37" t="e">
        <f>IF(F685&lt;=$G$10,VLOOKUP('[1]KALKULATOR 2023 PPK'!A700,[1]Robocze!$B$23:$C$102,2),"")</f>
        <v>#N/A</v>
      </c>
      <c r="C685" s="37" t="e">
        <f t="shared" si="92"/>
        <v>#N/A</v>
      </c>
      <c r="D685" s="38" t="e">
        <f t="shared" si="93"/>
        <v>#N/A</v>
      </c>
      <c r="E685" s="39" t="e">
        <f t="shared" si="99"/>
        <v>#N/A</v>
      </c>
      <c r="F685" s="43" t="e">
        <f t="shared" si="94"/>
        <v>#N/A</v>
      </c>
      <c r="G685" s="40" t="str">
        <f t="shared" si="95"/>
        <v/>
      </c>
      <c r="H685" s="42" t="e">
        <f>IF(F685&lt;=$G$10,$G$3,"")</f>
        <v>#N/A</v>
      </c>
      <c r="I685" s="41" t="e">
        <f>IF(B685&lt;&gt;"",$G$4,"")</f>
        <v>#N/A</v>
      </c>
      <c r="J685" s="41" t="str">
        <f t="shared" si="96"/>
        <v/>
      </c>
      <c r="K685" s="41" t="e">
        <f>IF(B685&lt;&gt;"",J685*H685/12,"")</f>
        <v>#N/A</v>
      </c>
      <c r="L685" s="41" t="e">
        <f>IF(B685&lt;&gt;"",M685-J685,"")</f>
        <v>#N/A</v>
      </c>
      <c r="M685" s="41" t="e">
        <f>IF(B685&lt;&gt;"",M684+I685+K685,"")</f>
        <v>#N/A</v>
      </c>
      <c r="N685" s="41" t="str">
        <f>IF(G685&lt;&gt;"",IF(E685&gt;=$G$7,$G$5,0),"")</f>
        <v/>
      </c>
      <c r="O685" s="41" t="str">
        <f t="shared" si="97"/>
        <v/>
      </c>
      <c r="P685" s="41" t="str">
        <f>IF(G685&lt;&gt;"",R684*H685/12,"")</f>
        <v/>
      </c>
      <c r="Q685" s="41" t="str">
        <f>IF(G685&lt;&gt;"",R685-O685,"")</f>
        <v/>
      </c>
      <c r="R685" s="41" t="str">
        <f>IF(G685&lt;&gt;"",R684+N685+P685,"")</f>
        <v/>
      </c>
      <c r="T685" s="40" t="e">
        <f t="shared" si="98"/>
        <v>#N/A</v>
      </c>
      <c r="U685" s="53" t="str">
        <f>J685</f>
        <v/>
      </c>
      <c r="V685" s="53" t="e">
        <f>M685</f>
        <v>#N/A</v>
      </c>
      <c r="W685" s="53" t="str">
        <f>O685</f>
        <v/>
      </c>
      <c r="X685" s="53" t="str">
        <f>R685</f>
        <v/>
      </c>
    </row>
    <row r="686" spans="1:24" s="56" customFormat="1" x14ac:dyDescent="0.35">
      <c r="A686" s="37" t="str">
        <f t="shared" si="91"/>
        <v/>
      </c>
      <c r="B686" s="37" t="e">
        <f>IF(F686&lt;=$G$10,VLOOKUP('[1]KALKULATOR 2023 PPK'!A701,[1]Robocze!$B$23:$C$102,2),"")</f>
        <v>#N/A</v>
      </c>
      <c r="C686" s="37" t="e">
        <f t="shared" si="92"/>
        <v>#N/A</v>
      </c>
      <c r="D686" s="38" t="e">
        <f t="shared" si="93"/>
        <v>#N/A</v>
      </c>
      <c r="E686" s="39" t="e">
        <f t="shared" si="99"/>
        <v>#N/A</v>
      </c>
      <c r="F686" s="43" t="e">
        <f t="shared" si="94"/>
        <v>#N/A</v>
      </c>
      <c r="G686" s="40" t="str">
        <f t="shared" si="95"/>
        <v/>
      </c>
      <c r="H686" s="42" t="e">
        <f>IF(F686&lt;=$G$10,$G$3,"")</f>
        <v>#N/A</v>
      </c>
      <c r="I686" s="41" t="e">
        <f>IF(B686&lt;&gt;"",$G$4,"")</f>
        <v>#N/A</v>
      </c>
      <c r="J686" s="41" t="str">
        <f t="shared" si="96"/>
        <v/>
      </c>
      <c r="K686" s="41" t="e">
        <f>IF(B686&lt;&gt;"",J686*H686/12,"")</f>
        <v>#N/A</v>
      </c>
      <c r="L686" s="41" t="e">
        <f>IF(B686&lt;&gt;"",M686-J686,"")</f>
        <v>#N/A</v>
      </c>
      <c r="M686" s="41" t="e">
        <f>IF(B686&lt;&gt;"",M685+I686+K686,"")</f>
        <v>#N/A</v>
      </c>
      <c r="N686" s="41" t="str">
        <f>IF(G686&lt;&gt;"",IF(E686&gt;=$G$7,$G$5,0),"")</f>
        <v/>
      </c>
      <c r="O686" s="41" t="str">
        <f t="shared" si="97"/>
        <v/>
      </c>
      <c r="P686" s="41" t="str">
        <f>IF(G686&lt;&gt;"",R685*H686/12,"")</f>
        <v/>
      </c>
      <c r="Q686" s="41" t="str">
        <f>IF(G686&lt;&gt;"",R686-O686,"")</f>
        <v/>
      </c>
      <c r="R686" s="41" t="str">
        <f>IF(G686&lt;&gt;"",R685+N686+P686,"")</f>
        <v/>
      </c>
      <c r="T686" s="40" t="e">
        <f t="shared" si="98"/>
        <v>#N/A</v>
      </c>
      <c r="U686" s="53" t="str">
        <f>J686</f>
        <v/>
      </c>
      <c r="V686" s="53" t="e">
        <f>M686</f>
        <v>#N/A</v>
      </c>
      <c r="W686" s="53" t="str">
        <f>O686</f>
        <v/>
      </c>
      <c r="X686" s="53" t="str">
        <f>R686</f>
        <v/>
      </c>
    </row>
    <row r="687" spans="1:24" s="56" customFormat="1" x14ac:dyDescent="0.35">
      <c r="A687" s="37" t="str">
        <f t="shared" si="91"/>
        <v/>
      </c>
      <c r="B687" s="37" t="e">
        <f>IF(F687&lt;=$G$10,VLOOKUP('[1]KALKULATOR 2023 PPK'!A702,[1]Robocze!$B$23:$C$102,2),"")</f>
        <v>#N/A</v>
      </c>
      <c r="C687" s="37" t="e">
        <f t="shared" si="92"/>
        <v>#N/A</v>
      </c>
      <c r="D687" s="38" t="e">
        <f t="shared" si="93"/>
        <v>#N/A</v>
      </c>
      <c r="E687" s="39" t="e">
        <f t="shared" si="99"/>
        <v>#N/A</v>
      </c>
      <c r="F687" s="43" t="e">
        <f t="shared" si="94"/>
        <v>#N/A</v>
      </c>
      <c r="G687" s="40" t="str">
        <f t="shared" si="95"/>
        <v/>
      </c>
      <c r="H687" s="42" t="e">
        <f>IF(F687&lt;=$G$10,$G$3,"")</f>
        <v>#N/A</v>
      </c>
      <c r="I687" s="41" t="e">
        <f>IF(B687&lt;&gt;"",$G$4,"")</f>
        <v>#N/A</v>
      </c>
      <c r="J687" s="41" t="str">
        <f t="shared" si="96"/>
        <v/>
      </c>
      <c r="K687" s="41" t="e">
        <f>IF(B687&lt;&gt;"",J687*H687/12,"")</f>
        <v>#N/A</v>
      </c>
      <c r="L687" s="41" t="e">
        <f>IF(B687&lt;&gt;"",M687-J687,"")</f>
        <v>#N/A</v>
      </c>
      <c r="M687" s="41" t="e">
        <f>IF(B687&lt;&gt;"",M686+I687+K687,"")</f>
        <v>#N/A</v>
      </c>
      <c r="N687" s="41" t="str">
        <f>IF(G687&lt;&gt;"",IF(E687&gt;=$G$7,$G$5,0),"")</f>
        <v/>
      </c>
      <c r="O687" s="41" t="str">
        <f t="shared" si="97"/>
        <v/>
      </c>
      <c r="P687" s="41" t="str">
        <f>IF(G687&lt;&gt;"",R686*H687/12,"")</f>
        <v/>
      </c>
      <c r="Q687" s="41" t="str">
        <f>IF(G687&lt;&gt;"",R687-O687,"")</f>
        <v/>
      </c>
      <c r="R687" s="41" t="str">
        <f>IF(G687&lt;&gt;"",R686+N687+P687,"")</f>
        <v/>
      </c>
      <c r="T687" s="40" t="e">
        <f t="shared" si="98"/>
        <v>#N/A</v>
      </c>
      <c r="U687" s="53" t="str">
        <f>J687</f>
        <v/>
      </c>
      <c r="V687" s="53" t="e">
        <f>M687</f>
        <v>#N/A</v>
      </c>
      <c r="W687" s="53" t="str">
        <f>O687</f>
        <v/>
      </c>
      <c r="X687" s="53" t="str">
        <f>R687</f>
        <v/>
      </c>
    </row>
    <row r="688" spans="1:24" s="56" customFormat="1" x14ac:dyDescent="0.35">
      <c r="A688" s="37" t="str">
        <f t="shared" si="91"/>
        <v/>
      </c>
      <c r="B688" s="44" t="e">
        <f>IF(F688&lt;=$G$10,VLOOKUP('[1]KALKULATOR 2023 PPK'!A703,[1]Robocze!$B$23:$C$102,2),"")</f>
        <v>#N/A</v>
      </c>
      <c r="C688" s="44" t="e">
        <f t="shared" si="92"/>
        <v>#N/A</v>
      </c>
      <c r="D688" s="38" t="e">
        <f t="shared" si="93"/>
        <v>#N/A</v>
      </c>
      <c r="E688" s="45" t="e">
        <f t="shared" si="99"/>
        <v>#N/A</v>
      </c>
      <c r="F688" s="46" t="e">
        <f t="shared" si="94"/>
        <v>#N/A</v>
      </c>
      <c r="G688" s="47" t="str">
        <f t="shared" si="95"/>
        <v/>
      </c>
      <c r="H688" s="42" t="e">
        <f>IF(F688&lt;=$G$10,$G$3,"")</f>
        <v>#N/A</v>
      </c>
      <c r="I688" s="41" t="e">
        <f>IF(B688&lt;&gt;"",$G$4,"")</f>
        <v>#N/A</v>
      </c>
      <c r="J688" s="48" t="str">
        <f t="shared" si="96"/>
        <v/>
      </c>
      <c r="K688" s="41" t="e">
        <f>IF(B688&lt;&gt;"",J688*H688/12,"")</f>
        <v>#N/A</v>
      </c>
      <c r="L688" s="48" t="e">
        <f>IF(B688&lt;&gt;"",M688-J688,"")</f>
        <v>#N/A</v>
      </c>
      <c r="M688" s="41" t="e">
        <f>IF(B688&lt;&gt;"",M687+I688+K688,"")</f>
        <v>#N/A</v>
      </c>
      <c r="N688" s="41" t="str">
        <f>IF(G688&lt;&gt;"",IF(E688&gt;=$G$7,$G$5,0),"")</f>
        <v/>
      </c>
      <c r="O688" s="48" t="str">
        <f t="shared" si="97"/>
        <v/>
      </c>
      <c r="P688" s="41" t="str">
        <f>IF(G688&lt;&gt;"",R687*H688/12,"")</f>
        <v/>
      </c>
      <c r="Q688" s="48" t="str">
        <f>IF(G688&lt;&gt;"",R688-O688,"")</f>
        <v/>
      </c>
      <c r="R688" s="41" t="str">
        <f>IF(G688&lt;&gt;"",R687+N688+P688,"")</f>
        <v/>
      </c>
      <c r="T688" s="40" t="e">
        <f t="shared" si="98"/>
        <v>#N/A</v>
      </c>
      <c r="U688" s="53" t="str">
        <f>J688</f>
        <v/>
      </c>
      <c r="V688" s="53" t="e">
        <f>M688</f>
        <v>#N/A</v>
      </c>
      <c r="W688" s="53" t="str">
        <f>O688</f>
        <v/>
      </c>
      <c r="X688" s="53" t="str">
        <f>R688</f>
        <v/>
      </c>
    </row>
    <row r="689" spans="1:24" s="56" customFormat="1" x14ac:dyDescent="0.35">
      <c r="A689" s="37" t="str">
        <f t="shared" si="91"/>
        <v/>
      </c>
      <c r="B689" s="37" t="e">
        <f>IF(F689&lt;=$G$10,VLOOKUP('[1]KALKULATOR 2023 PPK'!A704,[1]Robocze!$B$23:$C$102,2),"")</f>
        <v>#N/A</v>
      </c>
      <c r="C689" s="37" t="e">
        <f t="shared" si="92"/>
        <v>#N/A</v>
      </c>
      <c r="D689" s="38" t="e">
        <f t="shared" si="93"/>
        <v>#N/A</v>
      </c>
      <c r="E689" s="39" t="e">
        <f t="shared" si="99"/>
        <v>#N/A</v>
      </c>
      <c r="F689" s="40" t="e">
        <f t="shared" si="94"/>
        <v>#N/A</v>
      </c>
      <c r="G689" s="40" t="str">
        <f t="shared" si="95"/>
        <v/>
      </c>
      <c r="H689" s="42" t="e">
        <f>IF(F689&lt;=$G$10,$G$3,"")</f>
        <v>#N/A</v>
      </c>
      <c r="I689" s="41" t="e">
        <f>IF(B689&lt;&gt;"",$G$4,"")</f>
        <v>#N/A</v>
      </c>
      <c r="J689" s="41" t="str">
        <f t="shared" si="96"/>
        <v/>
      </c>
      <c r="K689" s="41" t="e">
        <f>IF(B689&lt;&gt;"",J689*H689/12,"")</f>
        <v>#N/A</v>
      </c>
      <c r="L689" s="41" t="e">
        <f>IF(B689&lt;&gt;"",M689-J689,"")</f>
        <v>#N/A</v>
      </c>
      <c r="M689" s="41" t="e">
        <f>IF(B689&lt;&gt;"",M688+I689+K689,"")</f>
        <v>#N/A</v>
      </c>
      <c r="N689" s="41" t="str">
        <f>IF(G689&lt;&gt;"",IF(E689&gt;=$G$7,$G$5,0),"")</f>
        <v/>
      </c>
      <c r="O689" s="41" t="str">
        <f t="shared" si="97"/>
        <v/>
      </c>
      <c r="P689" s="41" t="str">
        <f>IF(G689&lt;&gt;"",R688*H689/12,"")</f>
        <v/>
      </c>
      <c r="Q689" s="41" t="str">
        <f>IF(G689&lt;&gt;"",R689-O689,"")</f>
        <v/>
      </c>
      <c r="R689" s="41" t="str">
        <f>IF(G689&lt;&gt;"",R688+N689+P689,"")</f>
        <v/>
      </c>
      <c r="T689" s="40" t="e">
        <f t="shared" si="98"/>
        <v>#N/A</v>
      </c>
      <c r="U689" s="53" t="str">
        <f>J689</f>
        <v/>
      </c>
      <c r="V689" s="53" t="e">
        <f>M689</f>
        <v>#N/A</v>
      </c>
      <c r="W689" s="53" t="str">
        <f>O689</f>
        <v/>
      </c>
      <c r="X689" s="53" t="str">
        <f>R689</f>
        <v/>
      </c>
    </row>
    <row r="690" spans="1:24" s="56" customFormat="1" x14ac:dyDescent="0.35">
      <c r="A690" s="37" t="str">
        <f t="shared" si="91"/>
        <v/>
      </c>
      <c r="B690" s="37" t="e">
        <f>IF(F690&lt;=$G$10,VLOOKUP('[1]KALKULATOR 2023 PPK'!A705,[1]Robocze!$B$23:$C$102,2),"")</f>
        <v>#N/A</v>
      </c>
      <c r="C690" s="37" t="e">
        <f t="shared" si="92"/>
        <v>#N/A</v>
      </c>
      <c r="D690" s="38" t="e">
        <f t="shared" si="93"/>
        <v>#N/A</v>
      </c>
      <c r="E690" s="39" t="e">
        <f t="shared" si="99"/>
        <v>#N/A</v>
      </c>
      <c r="F690" s="43" t="e">
        <f t="shared" si="94"/>
        <v>#N/A</v>
      </c>
      <c r="G690" s="40" t="str">
        <f t="shared" si="95"/>
        <v/>
      </c>
      <c r="H690" s="42" t="e">
        <f>IF(F690&lt;=$G$10,$G$3,"")</f>
        <v>#N/A</v>
      </c>
      <c r="I690" s="41" t="e">
        <f>IF(B690&lt;&gt;"",$G$4,"")</f>
        <v>#N/A</v>
      </c>
      <c r="J690" s="41" t="str">
        <f t="shared" si="96"/>
        <v/>
      </c>
      <c r="K690" s="41" t="e">
        <f>IF(B690&lt;&gt;"",J690*H690/12,"")</f>
        <v>#N/A</v>
      </c>
      <c r="L690" s="41" t="e">
        <f>IF(B690&lt;&gt;"",M690-J690,"")</f>
        <v>#N/A</v>
      </c>
      <c r="M690" s="41" t="e">
        <f>IF(B690&lt;&gt;"",M689+I690+K690,"")</f>
        <v>#N/A</v>
      </c>
      <c r="N690" s="41" t="str">
        <f>IF(G690&lt;&gt;"",IF(E690&gt;=$G$7,$G$5,0),"")</f>
        <v/>
      </c>
      <c r="O690" s="41" t="str">
        <f t="shared" si="97"/>
        <v/>
      </c>
      <c r="P690" s="41" t="str">
        <f>IF(G690&lt;&gt;"",R689*H690/12,"")</f>
        <v/>
      </c>
      <c r="Q690" s="41" t="str">
        <f>IF(G690&lt;&gt;"",R690-O690,"")</f>
        <v/>
      </c>
      <c r="R690" s="41" t="str">
        <f>IF(G690&lt;&gt;"",R689+N690+P690,"")</f>
        <v/>
      </c>
      <c r="T690" s="40" t="e">
        <f t="shared" si="98"/>
        <v>#N/A</v>
      </c>
      <c r="U690" s="53" t="str">
        <f>J690</f>
        <v/>
      </c>
      <c r="V690" s="53" t="e">
        <f>M690</f>
        <v>#N/A</v>
      </c>
      <c r="W690" s="53" t="str">
        <f>O690</f>
        <v/>
      </c>
      <c r="X690" s="53" t="str">
        <f>R690</f>
        <v/>
      </c>
    </row>
    <row r="691" spans="1:24" s="56" customFormat="1" x14ac:dyDescent="0.35">
      <c r="A691" s="37" t="str">
        <f t="shared" si="91"/>
        <v/>
      </c>
      <c r="B691" s="37" t="e">
        <f>IF(F691&lt;=$G$10,VLOOKUP('[1]KALKULATOR 2023 PPK'!A706,[1]Robocze!$B$23:$C$102,2),"")</f>
        <v>#N/A</v>
      </c>
      <c r="C691" s="37" t="e">
        <f t="shared" si="92"/>
        <v>#N/A</v>
      </c>
      <c r="D691" s="38" t="e">
        <f t="shared" si="93"/>
        <v>#N/A</v>
      </c>
      <c r="E691" s="39" t="e">
        <f t="shared" si="99"/>
        <v>#N/A</v>
      </c>
      <c r="F691" s="43" t="e">
        <f t="shared" si="94"/>
        <v>#N/A</v>
      </c>
      <c r="G691" s="40" t="str">
        <f t="shared" si="95"/>
        <v/>
      </c>
      <c r="H691" s="42" t="e">
        <f>IF(F691&lt;=$G$10,$G$3,"")</f>
        <v>#N/A</v>
      </c>
      <c r="I691" s="41" t="e">
        <f>IF(B691&lt;&gt;"",$G$4,"")</f>
        <v>#N/A</v>
      </c>
      <c r="J691" s="41" t="str">
        <f t="shared" si="96"/>
        <v/>
      </c>
      <c r="K691" s="41" t="e">
        <f>IF(B691&lt;&gt;"",J691*H691/12,"")</f>
        <v>#N/A</v>
      </c>
      <c r="L691" s="41" t="e">
        <f>IF(B691&lt;&gt;"",M691-J691,"")</f>
        <v>#N/A</v>
      </c>
      <c r="M691" s="41" t="e">
        <f>IF(B691&lt;&gt;"",M690+I691+K691,"")</f>
        <v>#N/A</v>
      </c>
      <c r="N691" s="41" t="str">
        <f>IF(G691&lt;&gt;"",IF(E691&gt;=$G$7,$G$5,0),"")</f>
        <v/>
      </c>
      <c r="O691" s="41" t="str">
        <f t="shared" si="97"/>
        <v/>
      </c>
      <c r="P691" s="41" t="str">
        <f>IF(G691&lt;&gt;"",R690*H691/12,"")</f>
        <v/>
      </c>
      <c r="Q691" s="41" t="str">
        <f>IF(G691&lt;&gt;"",R691-O691,"")</f>
        <v/>
      </c>
      <c r="R691" s="41" t="str">
        <f>IF(G691&lt;&gt;"",R690+N691+P691,"")</f>
        <v/>
      </c>
      <c r="T691" s="40" t="e">
        <f t="shared" si="98"/>
        <v>#N/A</v>
      </c>
      <c r="U691" s="53" t="str">
        <f>J691</f>
        <v/>
      </c>
      <c r="V691" s="53" t="e">
        <f>M691</f>
        <v>#N/A</v>
      </c>
      <c r="W691" s="53" t="str">
        <f>O691</f>
        <v/>
      </c>
      <c r="X691" s="53" t="str">
        <f>R691</f>
        <v/>
      </c>
    </row>
    <row r="692" spans="1:24" s="56" customFormat="1" x14ac:dyDescent="0.35">
      <c r="A692" s="37" t="str">
        <f t="shared" si="91"/>
        <v/>
      </c>
      <c r="B692" s="37" t="e">
        <f>IF(F692&lt;=$G$10,VLOOKUP('[1]KALKULATOR 2023 PPK'!A707,[1]Robocze!$B$23:$C$102,2),"")</f>
        <v>#N/A</v>
      </c>
      <c r="C692" s="37" t="e">
        <f t="shared" si="92"/>
        <v>#N/A</v>
      </c>
      <c r="D692" s="38" t="e">
        <f t="shared" si="93"/>
        <v>#N/A</v>
      </c>
      <c r="E692" s="39" t="e">
        <f t="shared" si="99"/>
        <v>#N/A</v>
      </c>
      <c r="F692" s="43" t="e">
        <f t="shared" si="94"/>
        <v>#N/A</v>
      </c>
      <c r="G692" s="40" t="str">
        <f t="shared" si="95"/>
        <v/>
      </c>
      <c r="H692" s="42" t="e">
        <f>IF(F692&lt;=$G$10,$G$3,"")</f>
        <v>#N/A</v>
      </c>
      <c r="I692" s="41" t="e">
        <f>IF(B692&lt;&gt;"",$G$4,"")</f>
        <v>#N/A</v>
      </c>
      <c r="J692" s="41" t="str">
        <f t="shared" si="96"/>
        <v/>
      </c>
      <c r="K692" s="41" t="e">
        <f>IF(B692&lt;&gt;"",J692*H692/12,"")</f>
        <v>#N/A</v>
      </c>
      <c r="L692" s="41" t="e">
        <f>IF(B692&lt;&gt;"",M692-J692,"")</f>
        <v>#N/A</v>
      </c>
      <c r="M692" s="41" t="e">
        <f>IF(B692&lt;&gt;"",M691+I692+K692,"")</f>
        <v>#N/A</v>
      </c>
      <c r="N692" s="41" t="str">
        <f>IF(G692&lt;&gt;"",IF(E692&gt;=$G$7,$G$5,0),"")</f>
        <v/>
      </c>
      <c r="O692" s="41" t="str">
        <f t="shared" si="97"/>
        <v/>
      </c>
      <c r="P692" s="41" t="str">
        <f>IF(G692&lt;&gt;"",R691*H692/12,"")</f>
        <v/>
      </c>
      <c r="Q692" s="41" t="str">
        <f>IF(G692&lt;&gt;"",R692-O692,"")</f>
        <v/>
      </c>
      <c r="R692" s="41" t="str">
        <f>IF(G692&lt;&gt;"",R691+N692+P692,"")</f>
        <v/>
      </c>
      <c r="T692" s="40" t="e">
        <f t="shared" si="98"/>
        <v>#N/A</v>
      </c>
      <c r="U692" s="53" t="str">
        <f>J692</f>
        <v/>
      </c>
      <c r="V692" s="53" t="e">
        <f>M692</f>
        <v>#N/A</v>
      </c>
      <c r="W692" s="53" t="str">
        <f>O692</f>
        <v/>
      </c>
      <c r="X692" s="53" t="str">
        <f>R692</f>
        <v/>
      </c>
    </row>
    <row r="693" spans="1:24" s="56" customFormat="1" x14ac:dyDescent="0.35">
      <c r="A693" s="37" t="str">
        <f t="shared" si="91"/>
        <v/>
      </c>
      <c r="B693" s="37" t="e">
        <f>IF(F693&lt;=$G$10,VLOOKUP('[1]KALKULATOR 2023 PPK'!A708,[1]Robocze!$B$23:$C$102,2),"")</f>
        <v>#N/A</v>
      </c>
      <c r="C693" s="37" t="e">
        <f t="shared" si="92"/>
        <v>#N/A</v>
      </c>
      <c r="D693" s="38" t="e">
        <f t="shared" si="93"/>
        <v>#N/A</v>
      </c>
      <c r="E693" s="39" t="e">
        <f t="shared" si="99"/>
        <v>#N/A</v>
      </c>
      <c r="F693" s="43" t="e">
        <f t="shared" si="94"/>
        <v>#N/A</v>
      </c>
      <c r="G693" s="40" t="str">
        <f t="shared" si="95"/>
        <v/>
      </c>
      <c r="H693" s="42" t="e">
        <f>IF(F693&lt;=$G$10,$G$3,"")</f>
        <v>#N/A</v>
      </c>
      <c r="I693" s="41" t="e">
        <f>IF(B693&lt;&gt;"",$G$4,"")</f>
        <v>#N/A</v>
      </c>
      <c r="J693" s="41" t="str">
        <f t="shared" si="96"/>
        <v/>
      </c>
      <c r="K693" s="41" t="e">
        <f>IF(B693&lt;&gt;"",J693*H693/12,"")</f>
        <v>#N/A</v>
      </c>
      <c r="L693" s="41" t="e">
        <f>IF(B693&lt;&gt;"",M693-J693,"")</f>
        <v>#N/A</v>
      </c>
      <c r="M693" s="41" t="e">
        <f>IF(B693&lt;&gt;"",M692+I693+K693,"")</f>
        <v>#N/A</v>
      </c>
      <c r="N693" s="41" t="str">
        <f>IF(G693&lt;&gt;"",IF(E693&gt;=$G$7,$G$5,0),"")</f>
        <v/>
      </c>
      <c r="O693" s="41" t="str">
        <f t="shared" si="97"/>
        <v/>
      </c>
      <c r="P693" s="41" t="str">
        <f>IF(G693&lt;&gt;"",R692*H693/12,"")</f>
        <v/>
      </c>
      <c r="Q693" s="41" t="str">
        <f>IF(G693&lt;&gt;"",R693-O693,"")</f>
        <v/>
      </c>
      <c r="R693" s="41" t="str">
        <f>IF(G693&lt;&gt;"",R692+N693+P693,"")</f>
        <v/>
      </c>
      <c r="T693" s="40" t="e">
        <f t="shared" si="98"/>
        <v>#N/A</v>
      </c>
      <c r="U693" s="53" t="str">
        <f>J693</f>
        <v/>
      </c>
      <c r="V693" s="53" t="e">
        <f>M693</f>
        <v>#N/A</v>
      </c>
      <c r="W693" s="53" t="str">
        <f>O693</f>
        <v/>
      </c>
      <c r="X693" s="53" t="str">
        <f>R693</f>
        <v/>
      </c>
    </row>
    <row r="694" spans="1:24" s="56" customFormat="1" x14ac:dyDescent="0.35">
      <c r="A694" s="37" t="str">
        <f t="shared" si="91"/>
        <v/>
      </c>
      <c r="B694" s="37" t="e">
        <f>IF(F694&lt;=$G$10,VLOOKUP('[1]KALKULATOR 2023 PPK'!A709,[1]Robocze!$B$23:$C$102,2),"")</f>
        <v>#N/A</v>
      </c>
      <c r="C694" s="37" t="e">
        <f t="shared" si="92"/>
        <v>#N/A</v>
      </c>
      <c r="D694" s="38" t="e">
        <f t="shared" si="93"/>
        <v>#N/A</v>
      </c>
      <c r="E694" s="39" t="e">
        <f t="shared" si="99"/>
        <v>#N/A</v>
      </c>
      <c r="F694" s="43" t="e">
        <f t="shared" si="94"/>
        <v>#N/A</v>
      </c>
      <c r="G694" s="40" t="str">
        <f t="shared" si="95"/>
        <v/>
      </c>
      <c r="H694" s="42" t="e">
        <f>IF(F694&lt;=$G$10,$G$3,"")</f>
        <v>#N/A</v>
      </c>
      <c r="I694" s="41" t="e">
        <f>IF(B694&lt;&gt;"",$G$4,"")</f>
        <v>#N/A</v>
      </c>
      <c r="J694" s="41" t="str">
        <f t="shared" si="96"/>
        <v/>
      </c>
      <c r="K694" s="41" t="e">
        <f>IF(B694&lt;&gt;"",J694*H694/12,"")</f>
        <v>#N/A</v>
      </c>
      <c r="L694" s="41" t="e">
        <f>IF(B694&lt;&gt;"",M694-J694,"")</f>
        <v>#N/A</v>
      </c>
      <c r="M694" s="41" t="e">
        <f>IF(B694&lt;&gt;"",M693+I694+K694,"")</f>
        <v>#N/A</v>
      </c>
      <c r="N694" s="41" t="str">
        <f>IF(G694&lt;&gt;"",IF(E694&gt;=$G$7,$G$5,0),"")</f>
        <v/>
      </c>
      <c r="O694" s="41" t="str">
        <f t="shared" si="97"/>
        <v/>
      </c>
      <c r="P694" s="41" t="str">
        <f>IF(G694&lt;&gt;"",R693*H694/12,"")</f>
        <v/>
      </c>
      <c r="Q694" s="41" t="str">
        <f>IF(G694&lt;&gt;"",R694-O694,"")</f>
        <v/>
      </c>
      <c r="R694" s="41" t="str">
        <f>IF(G694&lt;&gt;"",R693+N694+P694,"")</f>
        <v/>
      </c>
      <c r="T694" s="40" t="e">
        <f t="shared" si="98"/>
        <v>#N/A</v>
      </c>
      <c r="U694" s="53" t="str">
        <f>J694</f>
        <v/>
      </c>
      <c r="V694" s="53" t="e">
        <f>M694</f>
        <v>#N/A</v>
      </c>
      <c r="W694" s="53" t="str">
        <f>O694</f>
        <v/>
      </c>
      <c r="X694" s="53" t="str">
        <f>R694</f>
        <v/>
      </c>
    </row>
    <row r="695" spans="1:24" s="56" customFormat="1" x14ac:dyDescent="0.35">
      <c r="A695" s="37" t="str">
        <f t="shared" si="91"/>
        <v/>
      </c>
      <c r="B695" s="37" t="e">
        <f>IF(F695&lt;=$G$10,VLOOKUP('[1]KALKULATOR 2023 PPK'!A710,[1]Robocze!$B$23:$C$102,2),"")</f>
        <v>#N/A</v>
      </c>
      <c r="C695" s="37" t="e">
        <f t="shared" si="92"/>
        <v>#N/A</v>
      </c>
      <c r="D695" s="38" t="e">
        <f t="shared" si="93"/>
        <v>#N/A</v>
      </c>
      <c r="E695" s="39" t="e">
        <f t="shared" si="99"/>
        <v>#N/A</v>
      </c>
      <c r="F695" s="43" t="e">
        <f t="shared" si="94"/>
        <v>#N/A</v>
      </c>
      <c r="G695" s="40" t="str">
        <f t="shared" si="95"/>
        <v/>
      </c>
      <c r="H695" s="42" t="e">
        <f>IF(F695&lt;=$G$10,$G$3,"")</f>
        <v>#N/A</v>
      </c>
      <c r="I695" s="41" t="e">
        <f>IF(B695&lt;&gt;"",$G$4,"")</f>
        <v>#N/A</v>
      </c>
      <c r="J695" s="41" t="str">
        <f t="shared" si="96"/>
        <v/>
      </c>
      <c r="K695" s="41" t="e">
        <f>IF(B695&lt;&gt;"",J695*H695/12,"")</f>
        <v>#N/A</v>
      </c>
      <c r="L695" s="41" t="e">
        <f>IF(B695&lt;&gt;"",M695-J695,"")</f>
        <v>#N/A</v>
      </c>
      <c r="M695" s="41" t="e">
        <f>IF(B695&lt;&gt;"",M694+I695+K695,"")</f>
        <v>#N/A</v>
      </c>
      <c r="N695" s="41" t="str">
        <f>IF(G695&lt;&gt;"",IF(E695&gt;=$G$7,$G$5,0),"")</f>
        <v/>
      </c>
      <c r="O695" s="41" t="str">
        <f t="shared" si="97"/>
        <v/>
      </c>
      <c r="P695" s="41" t="str">
        <f>IF(G695&lt;&gt;"",R694*H695/12,"")</f>
        <v/>
      </c>
      <c r="Q695" s="41" t="str">
        <f>IF(G695&lt;&gt;"",R695-O695,"")</f>
        <v/>
      </c>
      <c r="R695" s="41" t="str">
        <f>IF(G695&lt;&gt;"",R694+N695+P695,"")</f>
        <v/>
      </c>
      <c r="T695" s="40" t="e">
        <f t="shared" si="98"/>
        <v>#N/A</v>
      </c>
      <c r="U695" s="53" t="str">
        <f>J695</f>
        <v/>
      </c>
      <c r="V695" s="53" t="e">
        <f>M695</f>
        <v>#N/A</v>
      </c>
      <c r="W695" s="53" t="str">
        <f>O695</f>
        <v/>
      </c>
      <c r="X695" s="53" t="str">
        <f>R695</f>
        <v/>
      </c>
    </row>
    <row r="696" spans="1:24" s="56" customFormat="1" x14ac:dyDescent="0.35">
      <c r="A696" s="37" t="str">
        <f t="shared" si="91"/>
        <v/>
      </c>
      <c r="B696" s="37" t="e">
        <f>IF(F696&lt;=$G$10,VLOOKUP('[1]KALKULATOR 2023 PPK'!A711,[1]Robocze!$B$23:$C$102,2),"")</f>
        <v>#N/A</v>
      </c>
      <c r="C696" s="37" t="e">
        <f t="shared" si="92"/>
        <v>#N/A</v>
      </c>
      <c r="D696" s="38" t="e">
        <f t="shared" si="93"/>
        <v>#N/A</v>
      </c>
      <c r="E696" s="39" t="e">
        <f t="shared" si="99"/>
        <v>#N/A</v>
      </c>
      <c r="F696" s="43" t="e">
        <f t="shared" si="94"/>
        <v>#N/A</v>
      </c>
      <c r="G696" s="40" t="str">
        <f t="shared" si="95"/>
        <v/>
      </c>
      <c r="H696" s="42" t="e">
        <f>IF(F696&lt;=$G$10,$G$3,"")</f>
        <v>#N/A</v>
      </c>
      <c r="I696" s="41" t="e">
        <f>IF(B696&lt;&gt;"",$G$4,"")</f>
        <v>#N/A</v>
      </c>
      <c r="J696" s="41" t="str">
        <f t="shared" si="96"/>
        <v/>
      </c>
      <c r="K696" s="41" t="e">
        <f>IF(B696&lt;&gt;"",J696*H696/12,"")</f>
        <v>#N/A</v>
      </c>
      <c r="L696" s="41" t="e">
        <f>IF(B696&lt;&gt;"",M696-J696,"")</f>
        <v>#N/A</v>
      </c>
      <c r="M696" s="41" t="e">
        <f>IF(B696&lt;&gt;"",M695+I696+K696,"")</f>
        <v>#N/A</v>
      </c>
      <c r="N696" s="41" t="str">
        <f>IF(G696&lt;&gt;"",IF(E696&gt;=$G$7,$G$5,0),"")</f>
        <v/>
      </c>
      <c r="O696" s="41" t="str">
        <f t="shared" si="97"/>
        <v/>
      </c>
      <c r="P696" s="41" t="str">
        <f>IF(G696&lt;&gt;"",R695*H696/12,"")</f>
        <v/>
      </c>
      <c r="Q696" s="41" t="str">
        <f>IF(G696&lt;&gt;"",R696-O696,"")</f>
        <v/>
      </c>
      <c r="R696" s="41" t="str">
        <f>IF(G696&lt;&gt;"",R695+N696+P696,"")</f>
        <v/>
      </c>
      <c r="T696" s="40" t="e">
        <f t="shared" si="98"/>
        <v>#N/A</v>
      </c>
      <c r="U696" s="53" t="str">
        <f>J696</f>
        <v/>
      </c>
      <c r="V696" s="53" t="e">
        <f>M696</f>
        <v>#N/A</v>
      </c>
      <c r="W696" s="53" t="str">
        <f>O696</f>
        <v/>
      </c>
      <c r="X696" s="53" t="str">
        <f>R696</f>
        <v/>
      </c>
    </row>
    <row r="697" spans="1:24" s="56" customFormat="1" x14ac:dyDescent="0.35">
      <c r="A697" s="37" t="str">
        <f t="shared" si="91"/>
        <v/>
      </c>
      <c r="B697" s="37" t="e">
        <f>IF(F697&lt;=$G$10,VLOOKUP('[1]KALKULATOR 2023 PPK'!A712,[1]Robocze!$B$23:$C$102,2),"")</f>
        <v>#N/A</v>
      </c>
      <c r="C697" s="37" t="e">
        <f t="shared" si="92"/>
        <v>#N/A</v>
      </c>
      <c r="D697" s="38" t="e">
        <f t="shared" si="93"/>
        <v>#N/A</v>
      </c>
      <c r="E697" s="39" t="e">
        <f t="shared" si="99"/>
        <v>#N/A</v>
      </c>
      <c r="F697" s="43" t="e">
        <f t="shared" si="94"/>
        <v>#N/A</v>
      </c>
      <c r="G697" s="40" t="str">
        <f t="shared" si="95"/>
        <v/>
      </c>
      <c r="H697" s="42" t="e">
        <f>IF(F697&lt;=$G$10,$G$3,"")</f>
        <v>#N/A</v>
      </c>
      <c r="I697" s="41" t="e">
        <f>IF(B697&lt;&gt;"",$G$4,"")</f>
        <v>#N/A</v>
      </c>
      <c r="J697" s="41" t="str">
        <f t="shared" si="96"/>
        <v/>
      </c>
      <c r="K697" s="41" t="e">
        <f>IF(B697&lt;&gt;"",J697*H697/12,"")</f>
        <v>#N/A</v>
      </c>
      <c r="L697" s="41" t="e">
        <f>IF(B697&lt;&gt;"",M697-J697,"")</f>
        <v>#N/A</v>
      </c>
      <c r="M697" s="41" t="e">
        <f>IF(B697&lt;&gt;"",M696+I697+K697,"")</f>
        <v>#N/A</v>
      </c>
      <c r="N697" s="41" t="str">
        <f>IF(G697&lt;&gt;"",IF(E697&gt;=$G$7,$G$5,0),"")</f>
        <v/>
      </c>
      <c r="O697" s="41" t="str">
        <f t="shared" si="97"/>
        <v/>
      </c>
      <c r="P697" s="41" t="str">
        <f>IF(G697&lt;&gt;"",R696*H697/12,"")</f>
        <v/>
      </c>
      <c r="Q697" s="41" t="str">
        <f>IF(G697&lt;&gt;"",R697-O697,"")</f>
        <v/>
      </c>
      <c r="R697" s="41" t="str">
        <f>IF(G697&lt;&gt;"",R696+N697+P697,"")</f>
        <v/>
      </c>
      <c r="T697" s="40" t="e">
        <f t="shared" si="98"/>
        <v>#N/A</v>
      </c>
      <c r="U697" s="53" t="str">
        <f>J697</f>
        <v/>
      </c>
      <c r="V697" s="53" t="e">
        <f>M697</f>
        <v>#N/A</v>
      </c>
      <c r="W697" s="53" t="str">
        <f>O697</f>
        <v/>
      </c>
      <c r="X697" s="53" t="str">
        <f>R697</f>
        <v/>
      </c>
    </row>
    <row r="698" spans="1:24" s="56" customFormat="1" x14ac:dyDescent="0.35">
      <c r="A698" s="37" t="str">
        <f t="shared" si="91"/>
        <v/>
      </c>
      <c r="B698" s="37" t="e">
        <f>IF(F698&lt;=$G$10,VLOOKUP('[1]KALKULATOR 2023 PPK'!A713,[1]Robocze!$B$23:$C$102,2),"")</f>
        <v>#N/A</v>
      </c>
      <c r="C698" s="37" t="e">
        <f t="shared" si="92"/>
        <v>#N/A</v>
      </c>
      <c r="D698" s="38" t="e">
        <f t="shared" si="93"/>
        <v>#N/A</v>
      </c>
      <c r="E698" s="39" t="e">
        <f t="shared" si="99"/>
        <v>#N/A</v>
      </c>
      <c r="F698" s="43" t="e">
        <f t="shared" si="94"/>
        <v>#N/A</v>
      </c>
      <c r="G698" s="40" t="str">
        <f t="shared" si="95"/>
        <v/>
      </c>
      <c r="H698" s="42" t="e">
        <f>IF(F698&lt;=$G$10,$G$3,"")</f>
        <v>#N/A</v>
      </c>
      <c r="I698" s="41" t="e">
        <f>IF(B698&lt;&gt;"",$G$4,"")</f>
        <v>#N/A</v>
      </c>
      <c r="J698" s="41" t="str">
        <f t="shared" si="96"/>
        <v/>
      </c>
      <c r="K698" s="41" t="e">
        <f>IF(B698&lt;&gt;"",J698*H698/12,"")</f>
        <v>#N/A</v>
      </c>
      <c r="L698" s="41" t="e">
        <f>IF(B698&lt;&gt;"",M698-J698,"")</f>
        <v>#N/A</v>
      </c>
      <c r="M698" s="41" t="e">
        <f>IF(B698&lt;&gt;"",M697+I698+K698,"")</f>
        <v>#N/A</v>
      </c>
      <c r="N698" s="41" t="str">
        <f>IF(G698&lt;&gt;"",IF(E698&gt;=$G$7,$G$5,0),"")</f>
        <v/>
      </c>
      <c r="O698" s="41" t="str">
        <f t="shared" si="97"/>
        <v/>
      </c>
      <c r="P698" s="41" t="str">
        <f>IF(G698&lt;&gt;"",R697*H698/12,"")</f>
        <v/>
      </c>
      <c r="Q698" s="41" t="str">
        <f>IF(G698&lt;&gt;"",R698-O698,"")</f>
        <v/>
      </c>
      <c r="R698" s="41" t="str">
        <f>IF(G698&lt;&gt;"",R697+N698+P698,"")</f>
        <v/>
      </c>
      <c r="T698" s="40" t="e">
        <f t="shared" si="98"/>
        <v>#N/A</v>
      </c>
      <c r="U698" s="53" t="str">
        <f>J698</f>
        <v/>
      </c>
      <c r="V698" s="53" t="e">
        <f>M698</f>
        <v>#N/A</v>
      </c>
      <c r="W698" s="53" t="str">
        <f>O698</f>
        <v/>
      </c>
      <c r="X698" s="53" t="str">
        <f>R698</f>
        <v/>
      </c>
    </row>
    <row r="699" spans="1:24" s="56" customFormat="1" x14ac:dyDescent="0.35">
      <c r="A699" s="37" t="str">
        <f t="shared" si="91"/>
        <v/>
      </c>
      <c r="B699" s="37" t="e">
        <f>IF(F699&lt;=$G$10,VLOOKUP('[1]KALKULATOR 2023 PPK'!A714,[1]Robocze!$B$23:$C$102,2),"")</f>
        <v>#N/A</v>
      </c>
      <c r="C699" s="37" t="e">
        <f t="shared" si="92"/>
        <v>#N/A</v>
      </c>
      <c r="D699" s="38" t="e">
        <f t="shared" si="93"/>
        <v>#N/A</v>
      </c>
      <c r="E699" s="39" t="e">
        <f t="shared" si="99"/>
        <v>#N/A</v>
      </c>
      <c r="F699" s="43" t="e">
        <f t="shared" si="94"/>
        <v>#N/A</v>
      </c>
      <c r="G699" s="40" t="str">
        <f t="shared" si="95"/>
        <v/>
      </c>
      <c r="H699" s="42" t="e">
        <f>IF(F699&lt;=$G$10,$G$3,"")</f>
        <v>#N/A</v>
      </c>
      <c r="I699" s="41" t="e">
        <f>IF(B699&lt;&gt;"",$G$4,"")</f>
        <v>#N/A</v>
      </c>
      <c r="J699" s="41" t="str">
        <f t="shared" si="96"/>
        <v/>
      </c>
      <c r="K699" s="41" t="e">
        <f>IF(B699&lt;&gt;"",J699*H699/12,"")</f>
        <v>#N/A</v>
      </c>
      <c r="L699" s="41" t="e">
        <f>IF(B699&lt;&gt;"",M699-J699,"")</f>
        <v>#N/A</v>
      </c>
      <c r="M699" s="41" t="e">
        <f>IF(B699&lt;&gt;"",M698+I699+K699,"")</f>
        <v>#N/A</v>
      </c>
      <c r="N699" s="41" t="str">
        <f>IF(G699&lt;&gt;"",IF(E699&gt;=$G$7,$G$5,0),"")</f>
        <v/>
      </c>
      <c r="O699" s="41" t="str">
        <f t="shared" si="97"/>
        <v/>
      </c>
      <c r="P699" s="41" t="str">
        <f>IF(G699&lt;&gt;"",R698*H699/12,"")</f>
        <v/>
      </c>
      <c r="Q699" s="41" t="str">
        <f>IF(G699&lt;&gt;"",R699-O699,"")</f>
        <v/>
      </c>
      <c r="R699" s="41" t="str">
        <f>IF(G699&lt;&gt;"",R698+N699+P699,"")</f>
        <v/>
      </c>
      <c r="T699" s="40" t="e">
        <f t="shared" si="98"/>
        <v>#N/A</v>
      </c>
      <c r="U699" s="53" t="str">
        <f>J699</f>
        <v/>
      </c>
      <c r="V699" s="53" t="e">
        <f>M699</f>
        <v>#N/A</v>
      </c>
      <c r="W699" s="53" t="str">
        <f>O699</f>
        <v/>
      </c>
      <c r="X699" s="53" t="str">
        <f>R699</f>
        <v/>
      </c>
    </row>
    <row r="700" spans="1:24" s="56" customFormat="1" x14ac:dyDescent="0.35">
      <c r="A700" s="37" t="str">
        <f t="shared" si="91"/>
        <v/>
      </c>
      <c r="B700" s="44" t="e">
        <f>IF(F700&lt;=$G$10,VLOOKUP('[1]KALKULATOR 2023 PPK'!A715,[1]Robocze!$B$23:$C$102,2),"")</f>
        <v>#N/A</v>
      </c>
      <c r="C700" s="44" t="e">
        <f t="shared" si="92"/>
        <v>#N/A</v>
      </c>
      <c r="D700" s="38" t="e">
        <f t="shared" si="93"/>
        <v>#N/A</v>
      </c>
      <c r="E700" s="45" t="e">
        <f t="shared" si="99"/>
        <v>#N/A</v>
      </c>
      <c r="F700" s="46" t="e">
        <f t="shared" si="94"/>
        <v>#N/A</v>
      </c>
      <c r="G700" s="47" t="str">
        <f t="shared" si="95"/>
        <v/>
      </c>
      <c r="H700" s="42" t="e">
        <f>IF(F700&lt;=$G$10,$G$3,"")</f>
        <v>#N/A</v>
      </c>
      <c r="I700" s="41" t="e">
        <f>IF(B700&lt;&gt;"",$G$4,"")</f>
        <v>#N/A</v>
      </c>
      <c r="J700" s="48" t="str">
        <f t="shared" si="96"/>
        <v/>
      </c>
      <c r="K700" s="41" t="e">
        <f>IF(B700&lt;&gt;"",J700*H700/12,"")</f>
        <v>#N/A</v>
      </c>
      <c r="L700" s="48" t="e">
        <f>IF(B700&lt;&gt;"",M700-J700,"")</f>
        <v>#N/A</v>
      </c>
      <c r="M700" s="41" t="e">
        <f>IF(B700&lt;&gt;"",M699+I700+K700,"")</f>
        <v>#N/A</v>
      </c>
      <c r="N700" s="41" t="str">
        <f>IF(G700&lt;&gt;"",IF(E700&gt;=$G$7,$G$5,0),"")</f>
        <v/>
      </c>
      <c r="O700" s="48" t="str">
        <f t="shared" si="97"/>
        <v/>
      </c>
      <c r="P700" s="41" t="str">
        <f>IF(G700&lt;&gt;"",R699*H700/12,"")</f>
        <v/>
      </c>
      <c r="Q700" s="48" t="str">
        <f>IF(G700&lt;&gt;"",R700-O700,"")</f>
        <v/>
      </c>
      <c r="R700" s="41" t="str">
        <f>IF(G700&lt;&gt;"",R699+N700+P700,"")</f>
        <v/>
      </c>
      <c r="T700" s="40" t="e">
        <f t="shared" si="98"/>
        <v>#N/A</v>
      </c>
      <c r="U700" s="53" t="str">
        <f>J700</f>
        <v/>
      </c>
      <c r="V700" s="53" t="e">
        <f>M700</f>
        <v>#N/A</v>
      </c>
      <c r="W700" s="53" t="str">
        <f>O700</f>
        <v/>
      </c>
      <c r="X700" s="53" t="str">
        <f>R700</f>
        <v/>
      </c>
    </row>
    <row r="701" spans="1:24" s="56" customFormat="1" x14ac:dyDescent="0.35">
      <c r="A701" s="37" t="str">
        <f t="shared" si="91"/>
        <v/>
      </c>
      <c r="B701" s="37" t="e">
        <f>IF(F701&lt;=$G$10,VLOOKUP('[1]KALKULATOR 2023 PPK'!A716,[1]Robocze!$B$23:$C$102,2),"")</f>
        <v>#N/A</v>
      </c>
      <c r="C701" s="37" t="e">
        <f t="shared" si="92"/>
        <v>#N/A</v>
      </c>
      <c r="D701" s="38" t="e">
        <f t="shared" si="93"/>
        <v>#N/A</v>
      </c>
      <c r="E701" s="39" t="e">
        <f t="shared" si="99"/>
        <v>#N/A</v>
      </c>
      <c r="F701" s="40" t="e">
        <f t="shared" si="94"/>
        <v>#N/A</v>
      </c>
      <c r="G701" s="40" t="str">
        <f t="shared" si="95"/>
        <v/>
      </c>
      <c r="H701" s="42" t="e">
        <f>IF(F701&lt;=$G$10,$G$3,"")</f>
        <v>#N/A</v>
      </c>
      <c r="I701" s="41" t="e">
        <f>IF(B701&lt;&gt;"",$G$4,"")</f>
        <v>#N/A</v>
      </c>
      <c r="J701" s="41" t="str">
        <f t="shared" si="96"/>
        <v/>
      </c>
      <c r="K701" s="41" t="e">
        <f>IF(B701&lt;&gt;"",J701*H701/12,"")</f>
        <v>#N/A</v>
      </c>
      <c r="L701" s="41" t="e">
        <f>IF(B701&lt;&gt;"",M701-J701,"")</f>
        <v>#N/A</v>
      </c>
      <c r="M701" s="41" t="e">
        <f>IF(B701&lt;&gt;"",M700+I701+K701,"")</f>
        <v>#N/A</v>
      </c>
      <c r="N701" s="41" t="str">
        <f>IF(G701&lt;&gt;"",IF(E701&gt;=$G$7,$G$5,0),"")</f>
        <v/>
      </c>
      <c r="O701" s="41" t="str">
        <f t="shared" si="97"/>
        <v/>
      </c>
      <c r="P701" s="41" t="str">
        <f>IF(G701&lt;&gt;"",R700*H701/12,"")</f>
        <v/>
      </c>
      <c r="Q701" s="41" t="str">
        <f>IF(G701&lt;&gt;"",R701-O701,"")</f>
        <v/>
      </c>
      <c r="R701" s="41" t="str">
        <f>IF(G701&lt;&gt;"",R700+N701+P701,"")</f>
        <v/>
      </c>
      <c r="T701" s="40" t="e">
        <f t="shared" si="98"/>
        <v>#N/A</v>
      </c>
      <c r="U701" s="53" t="str">
        <f>J701</f>
        <v/>
      </c>
      <c r="V701" s="53" t="e">
        <f>M701</f>
        <v>#N/A</v>
      </c>
      <c r="W701" s="53" t="str">
        <f>O701</f>
        <v/>
      </c>
      <c r="X701" s="53" t="str">
        <f>R701</f>
        <v/>
      </c>
    </row>
    <row r="702" spans="1:24" s="56" customFormat="1" x14ac:dyDescent="0.35">
      <c r="A702" s="37" t="str">
        <f t="shared" si="91"/>
        <v/>
      </c>
      <c r="B702" s="37" t="e">
        <f>IF(F702&lt;=$G$10,VLOOKUP('[1]KALKULATOR 2023 PPK'!A717,[1]Robocze!$B$23:$C$102,2),"")</f>
        <v>#N/A</v>
      </c>
      <c r="C702" s="37" t="e">
        <f t="shared" si="92"/>
        <v>#N/A</v>
      </c>
      <c r="D702" s="38" t="e">
        <f t="shared" si="93"/>
        <v>#N/A</v>
      </c>
      <c r="E702" s="39" t="e">
        <f t="shared" si="99"/>
        <v>#N/A</v>
      </c>
      <c r="F702" s="43" t="e">
        <f t="shared" si="94"/>
        <v>#N/A</v>
      </c>
      <c r="G702" s="40" t="str">
        <f t="shared" si="95"/>
        <v/>
      </c>
      <c r="H702" s="42" t="e">
        <f>IF(F702&lt;=$G$10,$G$3,"")</f>
        <v>#N/A</v>
      </c>
      <c r="I702" s="41" t="e">
        <f>IF(B702&lt;&gt;"",$G$4,"")</f>
        <v>#N/A</v>
      </c>
      <c r="J702" s="41" t="str">
        <f t="shared" si="96"/>
        <v/>
      </c>
      <c r="K702" s="41" t="e">
        <f>IF(B702&lt;&gt;"",J702*H702/12,"")</f>
        <v>#N/A</v>
      </c>
      <c r="L702" s="41" t="e">
        <f>IF(B702&lt;&gt;"",M702-J702,"")</f>
        <v>#N/A</v>
      </c>
      <c r="M702" s="41" t="e">
        <f>IF(B702&lt;&gt;"",M701+I702+K702,"")</f>
        <v>#N/A</v>
      </c>
      <c r="N702" s="41" t="str">
        <f>IF(G702&lt;&gt;"",IF(E702&gt;=$G$7,$G$5,0),"")</f>
        <v/>
      </c>
      <c r="O702" s="41" t="str">
        <f t="shared" si="97"/>
        <v/>
      </c>
      <c r="P702" s="41" t="str">
        <f>IF(G702&lt;&gt;"",R701*H702/12,"")</f>
        <v/>
      </c>
      <c r="Q702" s="41" t="str">
        <f>IF(G702&lt;&gt;"",R702-O702,"")</f>
        <v/>
      </c>
      <c r="R702" s="41" t="str">
        <f>IF(G702&lt;&gt;"",R701+N702+P702,"")</f>
        <v/>
      </c>
      <c r="T702" s="40" t="e">
        <f t="shared" si="98"/>
        <v>#N/A</v>
      </c>
      <c r="U702" s="53" t="str">
        <f>J702</f>
        <v/>
      </c>
      <c r="V702" s="53" t="e">
        <f>M702</f>
        <v>#N/A</v>
      </c>
      <c r="W702" s="53" t="str">
        <f>O702</f>
        <v/>
      </c>
      <c r="X702" s="53" t="str">
        <f>R702</f>
        <v/>
      </c>
    </row>
    <row r="703" spans="1:24" s="56" customFormat="1" x14ac:dyDescent="0.35">
      <c r="A703" s="37" t="str">
        <f t="shared" si="91"/>
        <v/>
      </c>
      <c r="B703" s="37" t="e">
        <f>IF(F703&lt;=$G$10,VLOOKUP('[1]KALKULATOR 2023 PPK'!A718,[1]Robocze!$B$23:$C$102,2),"")</f>
        <v>#N/A</v>
      </c>
      <c r="C703" s="37" t="e">
        <f t="shared" si="92"/>
        <v>#N/A</v>
      </c>
      <c r="D703" s="38" t="e">
        <f t="shared" si="93"/>
        <v>#N/A</v>
      </c>
      <c r="E703" s="39" t="e">
        <f t="shared" si="99"/>
        <v>#N/A</v>
      </c>
      <c r="F703" s="43" t="e">
        <f t="shared" si="94"/>
        <v>#N/A</v>
      </c>
      <c r="G703" s="40" t="str">
        <f t="shared" si="95"/>
        <v/>
      </c>
      <c r="H703" s="42" t="e">
        <f>IF(F703&lt;=$G$10,$G$3,"")</f>
        <v>#N/A</v>
      </c>
      <c r="I703" s="41" t="e">
        <f>IF(B703&lt;&gt;"",$G$4,"")</f>
        <v>#N/A</v>
      </c>
      <c r="J703" s="41" t="str">
        <f t="shared" si="96"/>
        <v/>
      </c>
      <c r="K703" s="41" t="e">
        <f>IF(B703&lt;&gt;"",J703*H703/12,"")</f>
        <v>#N/A</v>
      </c>
      <c r="L703" s="41" t="e">
        <f>IF(B703&lt;&gt;"",M703-J703,"")</f>
        <v>#N/A</v>
      </c>
      <c r="M703" s="41" t="e">
        <f>IF(B703&lt;&gt;"",M702+I703+K703,"")</f>
        <v>#N/A</v>
      </c>
      <c r="N703" s="41" t="str">
        <f>IF(G703&lt;&gt;"",IF(E703&gt;=$G$7,$G$5,0),"")</f>
        <v/>
      </c>
      <c r="O703" s="41" t="str">
        <f t="shared" si="97"/>
        <v/>
      </c>
      <c r="P703" s="41" t="str">
        <f>IF(G703&lt;&gt;"",R702*H703/12,"")</f>
        <v/>
      </c>
      <c r="Q703" s="41" t="str">
        <f>IF(G703&lt;&gt;"",R703-O703,"")</f>
        <v/>
      </c>
      <c r="R703" s="41" t="str">
        <f>IF(G703&lt;&gt;"",R702+N703+P703,"")</f>
        <v/>
      </c>
      <c r="T703" s="40" t="e">
        <f t="shared" si="98"/>
        <v>#N/A</v>
      </c>
      <c r="U703" s="53" t="str">
        <f>J703</f>
        <v/>
      </c>
      <c r="V703" s="53" t="e">
        <f>M703</f>
        <v>#N/A</v>
      </c>
      <c r="W703" s="53" t="str">
        <f>O703</f>
        <v/>
      </c>
      <c r="X703" s="53" t="str">
        <f>R703</f>
        <v/>
      </c>
    </row>
    <row r="704" spans="1:24" s="56" customFormat="1" x14ac:dyDescent="0.35">
      <c r="A704" s="37" t="str">
        <f t="shared" si="91"/>
        <v/>
      </c>
      <c r="B704" s="37" t="e">
        <f>IF(F704&lt;=$G$10,VLOOKUP('[1]KALKULATOR 2023 PPK'!A719,[1]Robocze!$B$23:$C$102,2),"")</f>
        <v>#N/A</v>
      </c>
      <c r="C704" s="37" t="e">
        <f t="shared" si="92"/>
        <v>#N/A</v>
      </c>
      <c r="D704" s="38" t="e">
        <f t="shared" si="93"/>
        <v>#N/A</v>
      </c>
      <c r="E704" s="39" t="e">
        <f t="shared" si="99"/>
        <v>#N/A</v>
      </c>
      <c r="F704" s="43" t="e">
        <f t="shared" si="94"/>
        <v>#N/A</v>
      </c>
      <c r="G704" s="40" t="str">
        <f t="shared" si="95"/>
        <v/>
      </c>
      <c r="H704" s="42" t="e">
        <f>IF(F704&lt;=$G$10,$G$3,"")</f>
        <v>#N/A</v>
      </c>
      <c r="I704" s="41" t="e">
        <f>IF(B704&lt;&gt;"",$G$4,"")</f>
        <v>#N/A</v>
      </c>
      <c r="J704" s="41" t="str">
        <f t="shared" si="96"/>
        <v/>
      </c>
      <c r="K704" s="41" t="e">
        <f>IF(B704&lt;&gt;"",J704*H704/12,"")</f>
        <v>#N/A</v>
      </c>
      <c r="L704" s="41" t="e">
        <f>IF(B704&lt;&gt;"",M704-J704,"")</f>
        <v>#N/A</v>
      </c>
      <c r="M704" s="41" t="e">
        <f>IF(B704&lt;&gt;"",M703+I704+K704,"")</f>
        <v>#N/A</v>
      </c>
      <c r="N704" s="41" t="str">
        <f>IF(G704&lt;&gt;"",IF(E704&gt;=$G$7,$G$5,0),"")</f>
        <v/>
      </c>
      <c r="O704" s="41" t="str">
        <f t="shared" si="97"/>
        <v/>
      </c>
      <c r="P704" s="41" t="str">
        <f>IF(G704&lt;&gt;"",R703*H704/12,"")</f>
        <v/>
      </c>
      <c r="Q704" s="41" t="str">
        <f>IF(G704&lt;&gt;"",R704-O704,"")</f>
        <v/>
      </c>
      <c r="R704" s="41" t="str">
        <f>IF(G704&lt;&gt;"",R703+N704+P704,"")</f>
        <v/>
      </c>
      <c r="T704" s="40" t="e">
        <f t="shared" si="98"/>
        <v>#N/A</v>
      </c>
      <c r="U704" s="53" t="str">
        <f>J704</f>
        <v/>
      </c>
      <c r="V704" s="53" t="e">
        <f>M704</f>
        <v>#N/A</v>
      </c>
      <c r="W704" s="53" t="str">
        <f>O704</f>
        <v/>
      </c>
      <c r="X704" s="53" t="str">
        <f>R704</f>
        <v/>
      </c>
    </row>
    <row r="705" spans="1:24" s="56" customFormat="1" x14ac:dyDescent="0.35">
      <c r="A705" s="37" t="str">
        <f t="shared" si="91"/>
        <v/>
      </c>
      <c r="B705" s="37" t="e">
        <f>IF(F705&lt;=$G$10,VLOOKUP('[1]KALKULATOR 2023 PPK'!A720,[1]Robocze!$B$23:$C$102,2),"")</f>
        <v>#N/A</v>
      </c>
      <c r="C705" s="37" t="e">
        <f t="shared" si="92"/>
        <v>#N/A</v>
      </c>
      <c r="D705" s="38" t="e">
        <f t="shared" si="93"/>
        <v>#N/A</v>
      </c>
      <c r="E705" s="39" t="e">
        <f t="shared" si="99"/>
        <v>#N/A</v>
      </c>
      <c r="F705" s="43" t="e">
        <f t="shared" si="94"/>
        <v>#N/A</v>
      </c>
      <c r="G705" s="40" t="str">
        <f t="shared" si="95"/>
        <v/>
      </c>
      <c r="H705" s="42" t="e">
        <f>IF(F705&lt;=$G$10,$G$3,"")</f>
        <v>#N/A</v>
      </c>
      <c r="I705" s="41" t="e">
        <f>IF(B705&lt;&gt;"",$G$4,"")</f>
        <v>#N/A</v>
      </c>
      <c r="J705" s="41" t="str">
        <f t="shared" si="96"/>
        <v/>
      </c>
      <c r="K705" s="41" t="e">
        <f>IF(B705&lt;&gt;"",J705*H705/12,"")</f>
        <v>#N/A</v>
      </c>
      <c r="L705" s="41" t="e">
        <f>IF(B705&lt;&gt;"",M705-J705,"")</f>
        <v>#N/A</v>
      </c>
      <c r="M705" s="41" t="e">
        <f>IF(B705&lt;&gt;"",M704+I705+K705,"")</f>
        <v>#N/A</v>
      </c>
      <c r="N705" s="41" t="str">
        <f>IF(G705&lt;&gt;"",IF(E705&gt;=$G$7,$G$5,0),"")</f>
        <v/>
      </c>
      <c r="O705" s="41" t="str">
        <f t="shared" si="97"/>
        <v/>
      </c>
      <c r="P705" s="41" t="str">
        <f>IF(G705&lt;&gt;"",R704*H705/12,"")</f>
        <v/>
      </c>
      <c r="Q705" s="41" t="str">
        <f>IF(G705&lt;&gt;"",R705-O705,"")</f>
        <v/>
      </c>
      <c r="R705" s="41" t="str">
        <f>IF(G705&lt;&gt;"",R704+N705+P705,"")</f>
        <v/>
      </c>
      <c r="T705" s="40" t="e">
        <f t="shared" si="98"/>
        <v>#N/A</v>
      </c>
      <c r="U705" s="53" t="str">
        <f>J705</f>
        <v/>
      </c>
      <c r="V705" s="53" t="e">
        <f>M705</f>
        <v>#N/A</v>
      </c>
      <c r="W705" s="53" t="str">
        <f>O705</f>
        <v/>
      </c>
      <c r="X705" s="53" t="str">
        <f>R705</f>
        <v/>
      </c>
    </row>
    <row r="706" spans="1:24" s="56" customFormat="1" x14ac:dyDescent="0.35">
      <c r="A706" s="37" t="str">
        <f t="shared" si="91"/>
        <v/>
      </c>
      <c r="B706" s="37" t="e">
        <f>IF(F706&lt;=$G$10,VLOOKUP('[1]KALKULATOR 2023 PPK'!A721,[1]Robocze!$B$23:$C$102,2),"")</f>
        <v>#N/A</v>
      </c>
      <c r="C706" s="37" t="e">
        <f t="shared" si="92"/>
        <v>#N/A</v>
      </c>
      <c r="D706" s="38" t="e">
        <f t="shared" si="93"/>
        <v>#N/A</v>
      </c>
      <c r="E706" s="39" t="e">
        <f t="shared" si="99"/>
        <v>#N/A</v>
      </c>
      <c r="F706" s="43" t="e">
        <f t="shared" si="94"/>
        <v>#N/A</v>
      </c>
      <c r="G706" s="40" t="str">
        <f t="shared" si="95"/>
        <v/>
      </c>
      <c r="H706" s="42" t="e">
        <f>IF(F706&lt;=$G$10,$G$3,"")</f>
        <v>#N/A</v>
      </c>
      <c r="I706" s="41" t="e">
        <f>IF(B706&lt;&gt;"",$G$4,"")</f>
        <v>#N/A</v>
      </c>
      <c r="J706" s="41" t="str">
        <f t="shared" si="96"/>
        <v/>
      </c>
      <c r="K706" s="41" t="e">
        <f>IF(B706&lt;&gt;"",J706*H706/12,"")</f>
        <v>#N/A</v>
      </c>
      <c r="L706" s="41" t="e">
        <f>IF(B706&lt;&gt;"",M706-J706,"")</f>
        <v>#N/A</v>
      </c>
      <c r="M706" s="41" t="e">
        <f>IF(B706&lt;&gt;"",M705+I706+K706,"")</f>
        <v>#N/A</v>
      </c>
      <c r="N706" s="41" t="str">
        <f>IF(G706&lt;&gt;"",IF(E706&gt;=$G$7,$G$5,0),"")</f>
        <v/>
      </c>
      <c r="O706" s="41" t="str">
        <f t="shared" si="97"/>
        <v/>
      </c>
      <c r="P706" s="41" t="str">
        <f>IF(G706&lt;&gt;"",R705*H706/12,"")</f>
        <v/>
      </c>
      <c r="Q706" s="41" t="str">
        <f>IF(G706&lt;&gt;"",R706-O706,"")</f>
        <v/>
      </c>
      <c r="R706" s="41" t="str">
        <f>IF(G706&lt;&gt;"",R705+N706+P706,"")</f>
        <v/>
      </c>
      <c r="T706" s="40" t="e">
        <f t="shared" si="98"/>
        <v>#N/A</v>
      </c>
      <c r="U706" s="53" t="str">
        <f>J706</f>
        <v/>
      </c>
      <c r="V706" s="53" t="e">
        <f>M706</f>
        <v>#N/A</v>
      </c>
      <c r="W706" s="53" t="str">
        <f>O706</f>
        <v/>
      </c>
      <c r="X706" s="53" t="str">
        <f>R706</f>
        <v/>
      </c>
    </row>
    <row r="707" spans="1:24" s="56" customFormat="1" x14ac:dyDescent="0.35">
      <c r="A707" s="37" t="str">
        <f t="shared" si="91"/>
        <v/>
      </c>
      <c r="B707" s="37" t="e">
        <f>IF(F707&lt;=$G$10,VLOOKUP('[1]KALKULATOR 2023 PPK'!A722,[1]Robocze!$B$23:$C$102,2),"")</f>
        <v>#N/A</v>
      </c>
      <c r="C707" s="37" t="e">
        <f t="shared" si="92"/>
        <v>#N/A</v>
      </c>
      <c r="D707" s="38" t="e">
        <f t="shared" si="93"/>
        <v>#N/A</v>
      </c>
      <c r="E707" s="39" t="e">
        <f t="shared" si="99"/>
        <v>#N/A</v>
      </c>
      <c r="F707" s="43" t="e">
        <f t="shared" si="94"/>
        <v>#N/A</v>
      </c>
      <c r="G707" s="40" t="str">
        <f t="shared" si="95"/>
        <v/>
      </c>
      <c r="H707" s="42" t="e">
        <f>IF(F707&lt;=$G$10,$G$3,"")</f>
        <v>#N/A</v>
      </c>
      <c r="I707" s="41" t="e">
        <f>IF(B707&lt;&gt;"",$G$4,"")</f>
        <v>#N/A</v>
      </c>
      <c r="J707" s="41" t="str">
        <f t="shared" si="96"/>
        <v/>
      </c>
      <c r="K707" s="41" t="e">
        <f>IF(B707&lt;&gt;"",J707*H707/12,"")</f>
        <v>#N/A</v>
      </c>
      <c r="L707" s="41" t="e">
        <f>IF(B707&lt;&gt;"",M707-J707,"")</f>
        <v>#N/A</v>
      </c>
      <c r="M707" s="41" t="e">
        <f>IF(B707&lt;&gt;"",M706+I707+K707,"")</f>
        <v>#N/A</v>
      </c>
      <c r="N707" s="41" t="str">
        <f>IF(G707&lt;&gt;"",IF(E707&gt;=$G$7,$G$5,0),"")</f>
        <v/>
      </c>
      <c r="O707" s="41" t="str">
        <f t="shared" si="97"/>
        <v/>
      </c>
      <c r="P707" s="41" t="str">
        <f>IF(G707&lt;&gt;"",R706*H707/12,"")</f>
        <v/>
      </c>
      <c r="Q707" s="41" t="str">
        <f>IF(G707&lt;&gt;"",R707-O707,"")</f>
        <v/>
      </c>
      <c r="R707" s="41" t="str">
        <f>IF(G707&lt;&gt;"",R706+N707+P707,"")</f>
        <v/>
      </c>
      <c r="T707" s="40" t="e">
        <f t="shared" si="98"/>
        <v>#N/A</v>
      </c>
      <c r="U707" s="53" t="str">
        <f>J707</f>
        <v/>
      </c>
      <c r="V707" s="53" t="e">
        <f>M707</f>
        <v>#N/A</v>
      </c>
      <c r="W707" s="53" t="str">
        <f>O707</f>
        <v/>
      </c>
      <c r="X707" s="53" t="str">
        <f>R707</f>
        <v/>
      </c>
    </row>
    <row r="708" spans="1:24" s="56" customFormat="1" x14ac:dyDescent="0.35">
      <c r="A708" s="37" t="str">
        <f t="shared" si="91"/>
        <v/>
      </c>
      <c r="B708" s="37" t="e">
        <f>IF(F708&lt;=$G$10,VLOOKUP('[1]KALKULATOR 2023 PPK'!A723,[1]Robocze!$B$23:$C$102,2),"")</f>
        <v>#N/A</v>
      </c>
      <c r="C708" s="37" t="e">
        <f t="shared" si="92"/>
        <v>#N/A</v>
      </c>
      <c r="D708" s="38" t="e">
        <f t="shared" si="93"/>
        <v>#N/A</v>
      </c>
      <c r="E708" s="39" t="e">
        <f t="shared" si="99"/>
        <v>#N/A</v>
      </c>
      <c r="F708" s="43" t="e">
        <f t="shared" si="94"/>
        <v>#N/A</v>
      </c>
      <c r="G708" s="40" t="str">
        <f t="shared" si="95"/>
        <v/>
      </c>
      <c r="H708" s="42" t="e">
        <f>IF(F708&lt;=$G$10,$G$3,"")</f>
        <v>#N/A</v>
      </c>
      <c r="I708" s="41" t="e">
        <f>IF(B708&lt;&gt;"",$G$4,"")</f>
        <v>#N/A</v>
      </c>
      <c r="J708" s="41" t="str">
        <f t="shared" si="96"/>
        <v/>
      </c>
      <c r="K708" s="41" t="e">
        <f>IF(B708&lt;&gt;"",J708*H708/12,"")</f>
        <v>#N/A</v>
      </c>
      <c r="L708" s="41" t="e">
        <f>IF(B708&lt;&gt;"",M708-J708,"")</f>
        <v>#N/A</v>
      </c>
      <c r="M708" s="41" t="e">
        <f>IF(B708&lt;&gt;"",M707+I708+K708,"")</f>
        <v>#N/A</v>
      </c>
      <c r="N708" s="41" t="str">
        <f>IF(G708&lt;&gt;"",IF(E708&gt;=$G$7,$G$5,0),"")</f>
        <v/>
      </c>
      <c r="O708" s="41" t="str">
        <f t="shared" si="97"/>
        <v/>
      </c>
      <c r="P708" s="41" t="str">
        <f>IF(G708&lt;&gt;"",R707*H708/12,"")</f>
        <v/>
      </c>
      <c r="Q708" s="41" t="str">
        <f>IF(G708&lt;&gt;"",R708-O708,"")</f>
        <v/>
      </c>
      <c r="R708" s="41" t="str">
        <f>IF(G708&lt;&gt;"",R707+N708+P708,"")</f>
        <v/>
      </c>
      <c r="T708" s="40" t="e">
        <f t="shared" si="98"/>
        <v>#N/A</v>
      </c>
      <c r="U708" s="53" t="str">
        <f>J708</f>
        <v/>
      </c>
      <c r="V708" s="53" t="e">
        <f>M708</f>
        <v>#N/A</v>
      </c>
      <c r="W708" s="53" t="str">
        <f>O708</f>
        <v/>
      </c>
      <c r="X708" s="53" t="str">
        <f>R708</f>
        <v/>
      </c>
    </row>
    <row r="709" spans="1:24" s="56" customFormat="1" x14ac:dyDescent="0.35">
      <c r="A709" s="37" t="str">
        <f t="shared" si="91"/>
        <v/>
      </c>
      <c r="B709" s="37" t="e">
        <f>IF(F709&lt;=$G$10,VLOOKUP('[1]KALKULATOR 2023 PPK'!A724,[1]Robocze!$B$23:$C$102,2),"")</f>
        <v>#N/A</v>
      </c>
      <c r="C709" s="37" t="e">
        <f t="shared" si="92"/>
        <v>#N/A</v>
      </c>
      <c r="D709" s="38" t="e">
        <f t="shared" si="93"/>
        <v>#N/A</v>
      </c>
      <c r="E709" s="39" t="e">
        <f t="shared" si="99"/>
        <v>#N/A</v>
      </c>
      <c r="F709" s="43" t="e">
        <f t="shared" si="94"/>
        <v>#N/A</v>
      </c>
      <c r="G709" s="40" t="str">
        <f t="shared" si="95"/>
        <v/>
      </c>
      <c r="H709" s="42" t="e">
        <f>IF(F709&lt;=$G$10,$G$3,"")</f>
        <v>#N/A</v>
      </c>
      <c r="I709" s="41" t="e">
        <f>IF(B709&lt;&gt;"",$G$4,"")</f>
        <v>#N/A</v>
      </c>
      <c r="J709" s="41" t="str">
        <f t="shared" si="96"/>
        <v/>
      </c>
      <c r="K709" s="41" t="e">
        <f>IF(B709&lt;&gt;"",J709*H709/12,"")</f>
        <v>#N/A</v>
      </c>
      <c r="L709" s="41" t="e">
        <f>IF(B709&lt;&gt;"",M709-J709,"")</f>
        <v>#N/A</v>
      </c>
      <c r="M709" s="41" t="e">
        <f>IF(B709&lt;&gt;"",M708+I709+K709,"")</f>
        <v>#N/A</v>
      </c>
      <c r="N709" s="41" t="str">
        <f>IF(G709&lt;&gt;"",IF(E709&gt;=$G$7,$G$5,0),"")</f>
        <v/>
      </c>
      <c r="O709" s="41" t="str">
        <f t="shared" si="97"/>
        <v/>
      </c>
      <c r="P709" s="41" t="str">
        <f>IF(G709&lt;&gt;"",R708*H709/12,"")</f>
        <v/>
      </c>
      <c r="Q709" s="41" t="str">
        <f>IF(G709&lt;&gt;"",R709-O709,"")</f>
        <v/>
      </c>
      <c r="R709" s="41" t="str">
        <f>IF(G709&lt;&gt;"",R708+N709+P709,"")</f>
        <v/>
      </c>
      <c r="T709" s="40" t="e">
        <f t="shared" si="98"/>
        <v>#N/A</v>
      </c>
      <c r="U709" s="53" t="str">
        <f>J709</f>
        <v/>
      </c>
      <c r="V709" s="53" t="e">
        <f>M709</f>
        <v>#N/A</v>
      </c>
      <c r="W709" s="53" t="str">
        <f>O709</f>
        <v/>
      </c>
      <c r="X709" s="53" t="str">
        <f>R709</f>
        <v/>
      </c>
    </row>
    <row r="710" spans="1:24" s="56" customFormat="1" x14ac:dyDescent="0.35">
      <c r="A710" s="37" t="str">
        <f t="shared" si="91"/>
        <v/>
      </c>
      <c r="B710" s="37" t="e">
        <f>IF(F710&lt;=$G$10,VLOOKUP('[1]KALKULATOR 2023 PPK'!A725,[1]Robocze!$B$23:$C$102,2),"")</f>
        <v>#N/A</v>
      </c>
      <c r="C710" s="37" t="e">
        <f t="shared" si="92"/>
        <v>#N/A</v>
      </c>
      <c r="D710" s="38" t="e">
        <f t="shared" si="93"/>
        <v>#N/A</v>
      </c>
      <c r="E710" s="39" t="e">
        <f t="shared" si="99"/>
        <v>#N/A</v>
      </c>
      <c r="F710" s="43" t="e">
        <f t="shared" si="94"/>
        <v>#N/A</v>
      </c>
      <c r="G710" s="40" t="str">
        <f t="shared" si="95"/>
        <v/>
      </c>
      <c r="H710" s="42" t="e">
        <f>IF(F710&lt;=$G$10,$G$3,"")</f>
        <v>#N/A</v>
      </c>
      <c r="I710" s="41" t="e">
        <f>IF(B710&lt;&gt;"",$G$4,"")</f>
        <v>#N/A</v>
      </c>
      <c r="J710" s="41" t="str">
        <f t="shared" si="96"/>
        <v/>
      </c>
      <c r="K710" s="41" t="e">
        <f>IF(B710&lt;&gt;"",J710*H710/12,"")</f>
        <v>#N/A</v>
      </c>
      <c r="L710" s="41" t="e">
        <f>IF(B710&lt;&gt;"",M710-J710,"")</f>
        <v>#N/A</v>
      </c>
      <c r="M710" s="41" t="e">
        <f>IF(B710&lt;&gt;"",M709+I710+K710,"")</f>
        <v>#N/A</v>
      </c>
      <c r="N710" s="41" t="str">
        <f>IF(G710&lt;&gt;"",IF(E710&gt;=$G$7,$G$5,0),"")</f>
        <v/>
      </c>
      <c r="O710" s="41" t="str">
        <f t="shared" si="97"/>
        <v/>
      </c>
      <c r="P710" s="41" t="str">
        <f>IF(G710&lt;&gt;"",R709*H710/12,"")</f>
        <v/>
      </c>
      <c r="Q710" s="41" t="str">
        <f>IF(G710&lt;&gt;"",R710-O710,"")</f>
        <v/>
      </c>
      <c r="R710" s="41" t="str">
        <f>IF(G710&lt;&gt;"",R709+N710+P710,"")</f>
        <v/>
      </c>
      <c r="T710" s="40" t="e">
        <f t="shared" si="98"/>
        <v>#N/A</v>
      </c>
      <c r="U710" s="53" t="str">
        <f>J710</f>
        <v/>
      </c>
      <c r="V710" s="53" t="e">
        <f>M710</f>
        <v>#N/A</v>
      </c>
      <c r="W710" s="53" t="str">
        <f>O710</f>
        <v/>
      </c>
      <c r="X710" s="53" t="str">
        <f>R710</f>
        <v/>
      </c>
    </row>
    <row r="711" spans="1:24" s="56" customFormat="1" x14ac:dyDescent="0.35">
      <c r="A711" s="37" t="str">
        <f t="shared" si="91"/>
        <v/>
      </c>
      <c r="B711" s="37" t="e">
        <f>IF(F711&lt;=$G$10,VLOOKUP('[1]KALKULATOR 2023 PPK'!A726,[1]Robocze!$B$23:$C$102,2),"")</f>
        <v>#N/A</v>
      </c>
      <c r="C711" s="37" t="e">
        <f t="shared" si="92"/>
        <v>#N/A</v>
      </c>
      <c r="D711" s="38" t="e">
        <f t="shared" si="93"/>
        <v>#N/A</v>
      </c>
      <c r="E711" s="39" t="e">
        <f t="shared" si="99"/>
        <v>#N/A</v>
      </c>
      <c r="F711" s="43" t="e">
        <f t="shared" si="94"/>
        <v>#N/A</v>
      </c>
      <c r="G711" s="40" t="str">
        <f t="shared" si="95"/>
        <v/>
      </c>
      <c r="H711" s="42" t="e">
        <f>IF(F711&lt;=$G$10,$G$3,"")</f>
        <v>#N/A</v>
      </c>
      <c r="I711" s="41" t="e">
        <f>IF(B711&lt;&gt;"",$G$4,"")</f>
        <v>#N/A</v>
      </c>
      <c r="J711" s="41" t="str">
        <f t="shared" si="96"/>
        <v/>
      </c>
      <c r="K711" s="41" t="e">
        <f>IF(B711&lt;&gt;"",J711*H711/12,"")</f>
        <v>#N/A</v>
      </c>
      <c r="L711" s="41" t="e">
        <f>IF(B711&lt;&gt;"",M711-J711,"")</f>
        <v>#N/A</v>
      </c>
      <c r="M711" s="41" t="e">
        <f>IF(B711&lt;&gt;"",M710+I711+K711,"")</f>
        <v>#N/A</v>
      </c>
      <c r="N711" s="41" t="str">
        <f>IF(G711&lt;&gt;"",IF(E711&gt;=$G$7,$G$5,0),"")</f>
        <v/>
      </c>
      <c r="O711" s="41" t="str">
        <f t="shared" si="97"/>
        <v/>
      </c>
      <c r="P711" s="41" t="str">
        <f>IF(G711&lt;&gt;"",R710*H711/12,"")</f>
        <v/>
      </c>
      <c r="Q711" s="41" t="str">
        <f>IF(G711&lt;&gt;"",R711-O711,"")</f>
        <v/>
      </c>
      <c r="R711" s="41" t="str">
        <f>IF(G711&lt;&gt;"",R710+N711+P711,"")</f>
        <v/>
      </c>
      <c r="T711" s="40" t="e">
        <f t="shared" si="98"/>
        <v>#N/A</v>
      </c>
      <c r="U711" s="53" t="str">
        <f>J711</f>
        <v/>
      </c>
      <c r="V711" s="53" t="e">
        <f>M711</f>
        <v>#N/A</v>
      </c>
      <c r="W711" s="53" t="str">
        <f>O711</f>
        <v/>
      </c>
      <c r="X711" s="53" t="str">
        <f>R711</f>
        <v/>
      </c>
    </row>
    <row r="712" spans="1:24" s="56" customFormat="1" x14ac:dyDescent="0.35">
      <c r="A712" s="37" t="str">
        <f t="shared" si="91"/>
        <v/>
      </c>
      <c r="B712" s="44" t="e">
        <f>IF(F712&lt;=$G$10,VLOOKUP('[1]KALKULATOR 2023 PPK'!A727,[1]Robocze!$B$23:$C$102,2),"")</f>
        <v>#N/A</v>
      </c>
      <c r="C712" s="44" t="e">
        <f t="shared" si="92"/>
        <v>#N/A</v>
      </c>
      <c r="D712" s="38" t="e">
        <f t="shared" si="93"/>
        <v>#N/A</v>
      </c>
      <c r="E712" s="45" t="e">
        <f t="shared" si="99"/>
        <v>#N/A</v>
      </c>
      <c r="F712" s="46" t="e">
        <f t="shared" si="94"/>
        <v>#N/A</v>
      </c>
      <c r="G712" s="47" t="str">
        <f t="shared" si="95"/>
        <v/>
      </c>
      <c r="H712" s="42" t="e">
        <f>IF(F712&lt;=$G$10,$G$3,"")</f>
        <v>#N/A</v>
      </c>
      <c r="I712" s="41" t="e">
        <f>IF(B712&lt;&gt;"",$G$4,"")</f>
        <v>#N/A</v>
      </c>
      <c r="J712" s="48" t="str">
        <f t="shared" si="96"/>
        <v/>
      </c>
      <c r="K712" s="41" t="e">
        <f>IF(B712&lt;&gt;"",J712*H712/12,"")</f>
        <v>#N/A</v>
      </c>
      <c r="L712" s="48" t="e">
        <f>IF(B712&lt;&gt;"",M712-J712,"")</f>
        <v>#N/A</v>
      </c>
      <c r="M712" s="41" t="e">
        <f>IF(B712&lt;&gt;"",M711+I712+K712,"")</f>
        <v>#N/A</v>
      </c>
      <c r="N712" s="41" t="str">
        <f>IF(G712&lt;&gt;"",IF(E712&gt;=$G$7,$G$5,0),"")</f>
        <v/>
      </c>
      <c r="O712" s="48" t="str">
        <f t="shared" si="97"/>
        <v/>
      </c>
      <c r="P712" s="41" t="str">
        <f>IF(G712&lt;&gt;"",R711*H712/12,"")</f>
        <v/>
      </c>
      <c r="Q712" s="48" t="str">
        <f>IF(G712&lt;&gt;"",R712-O712,"")</f>
        <v/>
      </c>
      <c r="R712" s="41" t="str">
        <f>IF(G712&lt;&gt;"",R711+N712+P712,"")</f>
        <v/>
      </c>
      <c r="T712" s="40" t="e">
        <f t="shared" si="98"/>
        <v>#N/A</v>
      </c>
      <c r="U712" s="53" t="str">
        <f>J712</f>
        <v/>
      </c>
      <c r="V712" s="53" t="e">
        <f>M712</f>
        <v>#N/A</v>
      </c>
      <c r="W712" s="53" t="str">
        <f>O712</f>
        <v/>
      </c>
      <c r="X712" s="53" t="str">
        <f>R712</f>
        <v/>
      </c>
    </row>
    <row r="713" spans="1:24" s="56" customFormat="1" x14ac:dyDescent="0.35">
      <c r="A713" s="37" t="str">
        <f t="shared" si="91"/>
        <v/>
      </c>
      <c r="B713" s="37" t="e">
        <f>IF(F713&lt;=$G$10,VLOOKUP('[1]KALKULATOR 2023 PPK'!A728,[1]Robocze!$B$23:$C$102,2),"")</f>
        <v>#N/A</v>
      </c>
      <c r="C713" s="37" t="e">
        <f t="shared" si="92"/>
        <v>#N/A</v>
      </c>
      <c r="D713" s="38" t="e">
        <f t="shared" si="93"/>
        <v>#N/A</v>
      </c>
      <c r="E713" s="39" t="e">
        <f t="shared" si="99"/>
        <v>#N/A</v>
      </c>
      <c r="F713" s="40" t="e">
        <f t="shared" si="94"/>
        <v>#N/A</v>
      </c>
      <c r="G713" s="40" t="str">
        <f t="shared" si="95"/>
        <v/>
      </c>
      <c r="H713" s="42" t="e">
        <f>IF(F713&lt;=$G$10,$G$3,"")</f>
        <v>#N/A</v>
      </c>
      <c r="I713" s="41" t="e">
        <f>IF(B713&lt;&gt;"",$G$4,"")</f>
        <v>#N/A</v>
      </c>
      <c r="J713" s="41" t="str">
        <f t="shared" si="96"/>
        <v/>
      </c>
      <c r="K713" s="41" t="e">
        <f>IF(B713&lt;&gt;"",J713*H713/12,"")</f>
        <v>#N/A</v>
      </c>
      <c r="L713" s="41" t="e">
        <f>IF(B713&lt;&gt;"",M713-J713,"")</f>
        <v>#N/A</v>
      </c>
      <c r="M713" s="41" t="e">
        <f>IF(B713&lt;&gt;"",M712+I713+K713,"")</f>
        <v>#N/A</v>
      </c>
      <c r="N713" s="41" t="str">
        <f>IF(G713&lt;&gt;"",IF(E713&gt;=$G$7,$G$5,0),"")</f>
        <v/>
      </c>
      <c r="O713" s="41" t="str">
        <f t="shared" si="97"/>
        <v/>
      </c>
      <c r="P713" s="41" t="str">
        <f>IF(G713&lt;&gt;"",R712*H713/12,"")</f>
        <v/>
      </c>
      <c r="Q713" s="41" t="str">
        <f>IF(G713&lt;&gt;"",R713-O713,"")</f>
        <v/>
      </c>
      <c r="R713" s="41" t="str">
        <f>IF(G713&lt;&gt;"",R712+N713+P713,"")</f>
        <v/>
      </c>
      <c r="T713" s="40" t="e">
        <f t="shared" si="98"/>
        <v>#N/A</v>
      </c>
      <c r="U713" s="53" t="str">
        <f>J713</f>
        <v/>
      </c>
      <c r="V713" s="53" t="e">
        <f>M713</f>
        <v>#N/A</v>
      </c>
      <c r="W713" s="53" t="str">
        <f>O713</f>
        <v/>
      </c>
      <c r="X713" s="53" t="str">
        <f>R713</f>
        <v/>
      </c>
    </row>
    <row r="714" spans="1:24" s="56" customFormat="1" x14ac:dyDescent="0.35">
      <c r="A714" s="37" t="str">
        <f t="shared" si="91"/>
        <v/>
      </c>
      <c r="B714" s="37" t="e">
        <f>IF(F714&lt;=$G$10,VLOOKUP('[1]KALKULATOR 2023 PPK'!A729,[1]Robocze!$B$23:$C$102,2),"")</f>
        <v>#N/A</v>
      </c>
      <c r="C714" s="37" t="e">
        <f t="shared" si="92"/>
        <v>#N/A</v>
      </c>
      <c r="D714" s="38" t="e">
        <f t="shared" si="93"/>
        <v>#N/A</v>
      </c>
      <c r="E714" s="39" t="e">
        <f t="shared" si="99"/>
        <v>#N/A</v>
      </c>
      <c r="F714" s="43" t="e">
        <f t="shared" si="94"/>
        <v>#N/A</v>
      </c>
      <c r="G714" s="40" t="str">
        <f t="shared" si="95"/>
        <v/>
      </c>
      <c r="H714" s="42" t="e">
        <f>IF(F714&lt;=$G$10,$G$3,"")</f>
        <v>#N/A</v>
      </c>
      <c r="I714" s="41" t="e">
        <f>IF(B714&lt;&gt;"",$G$4,"")</f>
        <v>#N/A</v>
      </c>
      <c r="J714" s="41" t="str">
        <f t="shared" si="96"/>
        <v/>
      </c>
      <c r="K714" s="41" t="e">
        <f>IF(B714&lt;&gt;"",J714*H714/12,"")</f>
        <v>#N/A</v>
      </c>
      <c r="L714" s="41" t="e">
        <f>IF(B714&lt;&gt;"",M714-J714,"")</f>
        <v>#N/A</v>
      </c>
      <c r="M714" s="41" t="e">
        <f>IF(B714&lt;&gt;"",M713+I714+K714,"")</f>
        <v>#N/A</v>
      </c>
      <c r="N714" s="41" t="str">
        <f>IF(G714&lt;&gt;"",IF(E714&gt;=$G$7,$G$5,0),"")</f>
        <v/>
      </c>
      <c r="O714" s="41" t="str">
        <f t="shared" si="97"/>
        <v/>
      </c>
      <c r="P714" s="41" t="str">
        <f>IF(G714&lt;&gt;"",R713*H714/12,"")</f>
        <v/>
      </c>
      <c r="Q714" s="41" t="str">
        <f>IF(G714&lt;&gt;"",R714-O714,"")</f>
        <v/>
      </c>
      <c r="R714" s="41" t="str">
        <f>IF(G714&lt;&gt;"",R713+N714+P714,"")</f>
        <v/>
      </c>
      <c r="T714" s="40" t="e">
        <f t="shared" si="98"/>
        <v>#N/A</v>
      </c>
      <c r="U714" s="53" t="str">
        <f>J714</f>
        <v/>
      </c>
      <c r="V714" s="53" t="e">
        <f>M714</f>
        <v>#N/A</v>
      </c>
      <c r="W714" s="53" t="str">
        <f>O714</f>
        <v/>
      </c>
      <c r="X714" s="53" t="str">
        <f>R714</f>
        <v/>
      </c>
    </row>
    <row r="715" spans="1:24" s="56" customFormat="1" x14ac:dyDescent="0.35">
      <c r="A715" s="37" t="str">
        <f t="shared" si="91"/>
        <v/>
      </c>
      <c r="B715" s="37" t="e">
        <f>IF(F715&lt;=$G$10,VLOOKUP('[1]KALKULATOR 2023 PPK'!A730,[1]Robocze!$B$23:$C$102,2),"")</f>
        <v>#N/A</v>
      </c>
      <c r="C715" s="37" t="e">
        <f t="shared" si="92"/>
        <v>#N/A</v>
      </c>
      <c r="D715" s="38" t="e">
        <f t="shared" si="93"/>
        <v>#N/A</v>
      </c>
      <c r="E715" s="39" t="e">
        <f t="shared" si="99"/>
        <v>#N/A</v>
      </c>
      <c r="F715" s="43" t="e">
        <f t="shared" si="94"/>
        <v>#N/A</v>
      </c>
      <c r="G715" s="40" t="str">
        <f t="shared" si="95"/>
        <v/>
      </c>
      <c r="H715" s="42" t="e">
        <f>IF(F715&lt;=$G$10,$G$3,"")</f>
        <v>#N/A</v>
      </c>
      <c r="I715" s="41" t="e">
        <f>IF(B715&lt;&gt;"",$G$4,"")</f>
        <v>#N/A</v>
      </c>
      <c r="J715" s="41" t="str">
        <f t="shared" si="96"/>
        <v/>
      </c>
      <c r="K715" s="41" t="e">
        <f>IF(B715&lt;&gt;"",J715*H715/12,"")</f>
        <v>#N/A</v>
      </c>
      <c r="L715" s="41" t="e">
        <f>IF(B715&lt;&gt;"",M715-J715,"")</f>
        <v>#N/A</v>
      </c>
      <c r="M715" s="41" t="e">
        <f>IF(B715&lt;&gt;"",M714+I715+K715,"")</f>
        <v>#N/A</v>
      </c>
      <c r="N715" s="41" t="str">
        <f>IF(G715&lt;&gt;"",IF(E715&gt;=$G$7,$G$5,0),"")</f>
        <v/>
      </c>
      <c r="O715" s="41" t="str">
        <f t="shared" si="97"/>
        <v/>
      </c>
      <c r="P715" s="41" t="str">
        <f>IF(G715&lt;&gt;"",R714*H715/12,"")</f>
        <v/>
      </c>
      <c r="Q715" s="41" t="str">
        <f>IF(G715&lt;&gt;"",R715-O715,"")</f>
        <v/>
      </c>
      <c r="R715" s="41" t="str">
        <f>IF(G715&lt;&gt;"",R714+N715+P715,"")</f>
        <v/>
      </c>
      <c r="T715" s="40" t="e">
        <f t="shared" si="98"/>
        <v>#N/A</v>
      </c>
      <c r="U715" s="53" t="str">
        <f>J715</f>
        <v/>
      </c>
      <c r="V715" s="53" t="e">
        <f>M715</f>
        <v>#N/A</v>
      </c>
      <c r="W715" s="53" t="str">
        <f>O715</f>
        <v/>
      </c>
      <c r="X715" s="53" t="str">
        <f>R715</f>
        <v/>
      </c>
    </row>
    <row r="716" spans="1:24" s="56" customFormat="1" x14ac:dyDescent="0.35">
      <c r="A716" s="37" t="str">
        <f t="shared" si="91"/>
        <v/>
      </c>
      <c r="B716" s="37" t="e">
        <f>IF(F716&lt;=$G$10,VLOOKUP('[1]KALKULATOR 2023 PPK'!A731,[1]Robocze!$B$23:$C$102,2),"")</f>
        <v>#N/A</v>
      </c>
      <c r="C716" s="37" t="e">
        <f t="shared" si="92"/>
        <v>#N/A</v>
      </c>
      <c r="D716" s="38" t="e">
        <f t="shared" si="93"/>
        <v>#N/A</v>
      </c>
      <c r="E716" s="39" t="e">
        <f t="shared" si="99"/>
        <v>#N/A</v>
      </c>
      <c r="F716" s="43" t="e">
        <f t="shared" si="94"/>
        <v>#N/A</v>
      </c>
      <c r="G716" s="40" t="str">
        <f t="shared" si="95"/>
        <v/>
      </c>
      <c r="H716" s="42" t="e">
        <f>IF(F716&lt;=$G$10,$G$3,"")</f>
        <v>#N/A</v>
      </c>
      <c r="I716" s="41" t="e">
        <f>IF(B716&lt;&gt;"",$G$4,"")</f>
        <v>#N/A</v>
      </c>
      <c r="J716" s="41" t="str">
        <f t="shared" si="96"/>
        <v/>
      </c>
      <c r="K716" s="41" t="e">
        <f>IF(B716&lt;&gt;"",J716*H716/12,"")</f>
        <v>#N/A</v>
      </c>
      <c r="L716" s="41" t="e">
        <f>IF(B716&lt;&gt;"",M716-J716,"")</f>
        <v>#N/A</v>
      </c>
      <c r="M716" s="41" t="e">
        <f>IF(B716&lt;&gt;"",M715+I716+K716,"")</f>
        <v>#N/A</v>
      </c>
      <c r="N716" s="41" t="str">
        <f>IF(G716&lt;&gt;"",IF(E716&gt;=$G$7,$G$5,0),"")</f>
        <v/>
      </c>
      <c r="O716" s="41" t="str">
        <f t="shared" si="97"/>
        <v/>
      </c>
      <c r="P716" s="41" t="str">
        <f>IF(G716&lt;&gt;"",R715*H716/12,"")</f>
        <v/>
      </c>
      <c r="Q716" s="41" t="str">
        <f>IF(G716&lt;&gt;"",R716-O716,"")</f>
        <v/>
      </c>
      <c r="R716" s="41" t="str">
        <f>IF(G716&lt;&gt;"",R715+N716+P716,"")</f>
        <v/>
      </c>
      <c r="T716" s="40" t="e">
        <f t="shared" si="98"/>
        <v>#N/A</v>
      </c>
      <c r="U716" s="53" t="str">
        <f>J716</f>
        <v/>
      </c>
      <c r="V716" s="53" t="e">
        <f>M716</f>
        <v>#N/A</v>
      </c>
      <c r="W716" s="53" t="str">
        <f>O716</f>
        <v/>
      </c>
      <c r="X716" s="53" t="str">
        <f>R716</f>
        <v/>
      </c>
    </row>
    <row r="717" spans="1:24" s="56" customFormat="1" x14ac:dyDescent="0.35">
      <c r="A717" s="37" t="str">
        <f t="shared" si="91"/>
        <v/>
      </c>
      <c r="B717" s="37" t="e">
        <f>IF(F717&lt;=$G$10,VLOOKUP('[1]KALKULATOR 2023 PPK'!A732,[1]Robocze!$B$23:$C$102,2),"")</f>
        <v>#N/A</v>
      </c>
      <c r="C717" s="37" t="e">
        <f t="shared" si="92"/>
        <v>#N/A</v>
      </c>
      <c r="D717" s="38" t="e">
        <f t="shared" si="93"/>
        <v>#N/A</v>
      </c>
      <c r="E717" s="39" t="e">
        <f t="shared" si="99"/>
        <v>#N/A</v>
      </c>
      <c r="F717" s="43" t="e">
        <f t="shared" si="94"/>
        <v>#N/A</v>
      </c>
      <c r="G717" s="40" t="str">
        <f t="shared" si="95"/>
        <v/>
      </c>
      <c r="H717" s="42" t="e">
        <f>IF(F717&lt;=$G$10,$G$3,"")</f>
        <v>#N/A</v>
      </c>
      <c r="I717" s="41" t="e">
        <f>IF(B717&lt;&gt;"",$G$4,"")</f>
        <v>#N/A</v>
      </c>
      <c r="J717" s="41" t="str">
        <f t="shared" si="96"/>
        <v/>
      </c>
      <c r="K717" s="41" t="e">
        <f>IF(B717&lt;&gt;"",J717*H717/12,"")</f>
        <v>#N/A</v>
      </c>
      <c r="L717" s="41" t="e">
        <f>IF(B717&lt;&gt;"",M717-J717,"")</f>
        <v>#N/A</v>
      </c>
      <c r="M717" s="41" t="e">
        <f>IF(B717&lt;&gt;"",M716+I717+K717,"")</f>
        <v>#N/A</v>
      </c>
      <c r="N717" s="41" t="str">
        <f>IF(G717&lt;&gt;"",IF(E717&gt;=$G$7,$G$5,0),"")</f>
        <v/>
      </c>
      <c r="O717" s="41" t="str">
        <f t="shared" si="97"/>
        <v/>
      </c>
      <c r="P717" s="41" t="str">
        <f>IF(G717&lt;&gt;"",R716*H717/12,"")</f>
        <v/>
      </c>
      <c r="Q717" s="41" t="str">
        <f>IF(G717&lt;&gt;"",R717-O717,"")</f>
        <v/>
      </c>
      <c r="R717" s="41" t="str">
        <f>IF(G717&lt;&gt;"",R716+N717+P717,"")</f>
        <v/>
      </c>
      <c r="T717" s="40" t="e">
        <f t="shared" si="98"/>
        <v>#N/A</v>
      </c>
      <c r="U717" s="53" t="str">
        <f>J717</f>
        <v/>
      </c>
      <c r="V717" s="53" t="e">
        <f>M717</f>
        <v>#N/A</v>
      </c>
      <c r="W717" s="53" t="str">
        <f>O717</f>
        <v/>
      </c>
      <c r="X717" s="53" t="str">
        <f>R717</f>
        <v/>
      </c>
    </row>
    <row r="718" spans="1:24" s="56" customFormat="1" x14ac:dyDescent="0.35">
      <c r="A718" s="37" t="str">
        <f t="shared" si="91"/>
        <v/>
      </c>
      <c r="B718" s="37" t="e">
        <f>IF(F718&lt;=$G$10,VLOOKUP('[1]KALKULATOR 2023 PPK'!A733,[1]Robocze!$B$23:$C$102,2),"")</f>
        <v>#N/A</v>
      </c>
      <c r="C718" s="37" t="e">
        <f t="shared" si="92"/>
        <v>#N/A</v>
      </c>
      <c r="D718" s="38" t="e">
        <f t="shared" si="93"/>
        <v>#N/A</v>
      </c>
      <c r="E718" s="39" t="e">
        <f t="shared" si="99"/>
        <v>#N/A</v>
      </c>
      <c r="F718" s="43" t="e">
        <f t="shared" si="94"/>
        <v>#N/A</v>
      </c>
      <c r="G718" s="40" t="str">
        <f t="shared" si="95"/>
        <v/>
      </c>
      <c r="H718" s="42" t="e">
        <f>IF(F718&lt;=$G$10,$G$3,"")</f>
        <v>#N/A</v>
      </c>
      <c r="I718" s="41" t="e">
        <f>IF(B718&lt;&gt;"",$G$4,"")</f>
        <v>#N/A</v>
      </c>
      <c r="J718" s="41" t="str">
        <f t="shared" si="96"/>
        <v/>
      </c>
      <c r="K718" s="41" t="e">
        <f>IF(B718&lt;&gt;"",J718*H718/12,"")</f>
        <v>#N/A</v>
      </c>
      <c r="L718" s="41" t="e">
        <f>IF(B718&lt;&gt;"",M718-J718,"")</f>
        <v>#N/A</v>
      </c>
      <c r="M718" s="41" t="e">
        <f>IF(B718&lt;&gt;"",M717+I718+K718,"")</f>
        <v>#N/A</v>
      </c>
      <c r="N718" s="41" t="str">
        <f>IF(G718&lt;&gt;"",IF(E718&gt;=$G$7,$G$5,0),"")</f>
        <v/>
      </c>
      <c r="O718" s="41" t="str">
        <f t="shared" si="97"/>
        <v/>
      </c>
      <c r="P718" s="41" t="str">
        <f>IF(G718&lt;&gt;"",R717*H718/12,"")</f>
        <v/>
      </c>
      <c r="Q718" s="41" t="str">
        <f>IF(G718&lt;&gt;"",R718-O718,"")</f>
        <v/>
      </c>
      <c r="R718" s="41" t="str">
        <f>IF(G718&lt;&gt;"",R717+N718+P718,"")</f>
        <v/>
      </c>
      <c r="T718" s="40" t="e">
        <f t="shared" si="98"/>
        <v>#N/A</v>
      </c>
      <c r="U718" s="53" t="str">
        <f>J718</f>
        <v/>
      </c>
      <c r="V718" s="53" t="e">
        <f>M718</f>
        <v>#N/A</v>
      </c>
      <c r="W718" s="53" t="str">
        <f>O718</f>
        <v/>
      </c>
      <c r="X718" s="53" t="str">
        <f>R718</f>
        <v/>
      </c>
    </row>
    <row r="719" spans="1:24" s="56" customFormat="1" x14ac:dyDescent="0.35">
      <c r="A719" s="37" t="str">
        <f t="shared" si="91"/>
        <v/>
      </c>
      <c r="B719" s="37" t="e">
        <f>IF(F719&lt;=$G$10,VLOOKUP('[1]KALKULATOR 2023 PPK'!A734,[1]Robocze!$B$23:$C$102,2),"")</f>
        <v>#N/A</v>
      </c>
      <c r="C719" s="37" t="e">
        <f t="shared" si="92"/>
        <v>#N/A</v>
      </c>
      <c r="D719" s="38" t="e">
        <f t="shared" si="93"/>
        <v>#N/A</v>
      </c>
      <c r="E719" s="39" t="e">
        <f t="shared" si="99"/>
        <v>#N/A</v>
      </c>
      <c r="F719" s="43" t="e">
        <f t="shared" si="94"/>
        <v>#N/A</v>
      </c>
      <c r="G719" s="40" t="str">
        <f t="shared" si="95"/>
        <v/>
      </c>
      <c r="H719" s="42" t="e">
        <f>IF(F719&lt;=$G$10,$G$3,"")</f>
        <v>#N/A</v>
      </c>
      <c r="I719" s="41" t="e">
        <f>IF(B719&lt;&gt;"",$G$4,"")</f>
        <v>#N/A</v>
      </c>
      <c r="J719" s="41" t="str">
        <f t="shared" si="96"/>
        <v/>
      </c>
      <c r="K719" s="41" t="e">
        <f>IF(B719&lt;&gt;"",J719*H719/12,"")</f>
        <v>#N/A</v>
      </c>
      <c r="L719" s="41" t="e">
        <f>IF(B719&lt;&gt;"",M719-J719,"")</f>
        <v>#N/A</v>
      </c>
      <c r="M719" s="41" t="e">
        <f>IF(B719&lt;&gt;"",M718+I719+K719,"")</f>
        <v>#N/A</v>
      </c>
      <c r="N719" s="41" t="str">
        <f>IF(G719&lt;&gt;"",IF(E719&gt;=$G$7,$G$5,0),"")</f>
        <v/>
      </c>
      <c r="O719" s="41" t="str">
        <f t="shared" si="97"/>
        <v/>
      </c>
      <c r="P719" s="41" t="str">
        <f>IF(G719&lt;&gt;"",R718*H719/12,"")</f>
        <v/>
      </c>
      <c r="Q719" s="41" t="str">
        <f>IF(G719&lt;&gt;"",R719-O719,"")</f>
        <v/>
      </c>
      <c r="R719" s="41" t="str">
        <f>IF(G719&lt;&gt;"",R718+N719+P719,"")</f>
        <v/>
      </c>
      <c r="T719" s="40" t="e">
        <f t="shared" si="98"/>
        <v>#N/A</v>
      </c>
      <c r="U719" s="53" t="str">
        <f>J719</f>
        <v/>
      </c>
      <c r="V719" s="53" t="e">
        <f>M719</f>
        <v>#N/A</v>
      </c>
      <c r="W719" s="53" t="str">
        <f>O719</f>
        <v/>
      </c>
      <c r="X719" s="53" t="str">
        <f>R719</f>
        <v/>
      </c>
    </row>
    <row r="720" spans="1:24" s="56" customFormat="1" x14ac:dyDescent="0.35">
      <c r="A720" s="37" t="str">
        <f t="shared" si="91"/>
        <v/>
      </c>
      <c r="B720" s="37" t="e">
        <f>IF(F720&lt;=$G$10,VLOOKUP('[1]KALKULATOR 2023 PPK'!A735,[1]Robocze!$B$23:$C$102,2),"")</f>
        <v>#N/A</v>
      </c>
      <c r="C720" s="37" t="e">
        <f t="shared" si="92"/>
        <v>#N/A</v>
      </c>
      <c r="D720" s="38" t="e">
        <f t="shared" si="93"/>
        <v>#N/A</v>
      </c>
      <c r="E720" s="39" t="e">
        <f t="shared" si="99"/>
        <v>#N/A</v>
      </c>
      <c r="F720" s="43" t="e">
        <f t="shared" si="94"/>
        <v>#N/A</v>
      </c>
      <c r="G720" s="40" t="str">
        <f t="shared" si="95"/>
        <v/>
      </c>
      <c r="H720" s="42" t="e">
        <f>IF(F720&lt;=$G$10,$G$3,"")</f>
        <v>#N/A</v>
      </c>
      <c r="I720" s="41" t="e">
        <f>IF(B720&lt;&gt;"",$G$4,"")</f>
        <v>#N/A</v>
      </c>
      <c r="J720" s="41" t="str">
        <f t="shared" si="96"/>
        <v/>
      </c>
      <c r="K720" s="41" t="e">
        <f>IF(B720&lt;&gt;"",J720*H720/12,"")</f>
        <v>#N/A</v>
      </c>
      <c r="L720" s="41" t="e">
        <f>IF(B720&lt;&gt;"",M720-J720,"")</f>
        <v>#N/A</v>
      </c>
      <c r="M720" s="41" t="e">
        <f>IF(B720&lt;&gt;"",M719+I720+K720,"")</f>
        <v>#N/A</v>
      </c>
      <c r="N720" s="41" t="str">
        <f>IF(G720&lt;&gt;"",IF(E720&gt;=$G$7,$G$5,0),"")</f>
        <v/>
      </c>
      <c r="O720" s="41" t="str">
        <f t="shared" si="97"/>
        <v/>
      </c>
      <c r="P720" s="41" t="str">
        <f>IF(G720&lt;&gt;"",R719*H720/12,"")</f>
        <v/>
      </c>
      <c r="Q720" s="41" t="str">
        <f>IF(G720&lt;&gt;"",R720-O720,"")</f>
        <v/>
      </c>
      <c r="R720" s="41" t="str">
        <f>IF(G720&lt;&gt;"",R719+N720+P720,"")</f>
        <v/>
      </c>
      <c r="T720" s="40" t="e">
        <f t="shared" si="98"/>
        <v>#N/A</v>
      </c>
      <c r="U720" s="53" t="str">
        <f>J720</f>
        <v/>
      </c>
      <c r="V720" s="53" t="e">
        <f>M720</f>
        <v>#N/A</v>
      </c>
      <c r="W720" s="53" t="str">
        <f>O720</f>
        <v/>
      </c>
      <c r="X720" s="53" t="str">
        <f>R720</f>
        <v/>
      </c>
    </row>
    <row r="721" spans="1:24" s="56" customFormat="1" x14ac:dyDescent="0.35">
      <c r="A721" s="37" t="str">
        <f t="shared" si="91"/>
        <v/>
      </c>
      <c r="B721" s="37" t="e">
        <f>IF(F721&lt;=$G$10,VLOOKUP('[1]KALKULATOR 2023 PPK'!A736,[1]Robocze!$B$23:$C$102,2),"")</f>
        <v>#N/A</v>
      </c>
      <c r="C721" s="37" t="e">
        <f t="shared" si="92"/>
        <v>#N/A</v>
      </c>
      <c r="D721" s="38" t="e">
        <f t="shared" si="93"/>
        <v>#N/A</v>
      </c>
      <c r="E721" s="39" t="e">
        <f t="shared" si="99"/>
        <v>#N/A</v>
      </c>
      <c r="F721" s="43" t="e">
        <f t="shared" si="94"/>
        <v>#N/A</v>
      </c>
      <c r="G721" s="40" t="str">
        <f t="shared" si="95"/>
        <v/>
      </c>
      <c r="H721" s="42" t="e">
        <f>IF(F721&lt;=$G$10,$G$3,"")</f>
        <v>#N/A</v>
      </c>
      <c r="I721" s="41" t="e">
        <f>IF(B721&lt;&gt;"",$G$4,"")</f>
        <v>#N/A</v>
      </c>
      <c r="J721" s="41" t="str">
        <f t="shared" si="96"/>
        <v/>
      </c>
      <c r="K721" s="41" t="e">
        <f>IF(B721&lt;&gt;"",J721*H721/12,"")</f>
        <v>#N/A</v>
      </c>
      <c r="L721" s="41" t="e">
        <f>IF(B721&lt;&gt;"",M721-J721,"")</f>
        <v>#N/A</v>
      </c>
      <c r="M721" s="41" t="e">
        <f>IF(B721&lt;&gt;"",M720+I721+K721,"")</f>
        <v>#N/A</v>
      </c>
      <c r="N721" s="41" t="str">
        <f>IF(G721&lt;&gt;"",IF(E721&gt;=$G$7,$G$5,0),"")</f>
        <v/>
      </c>
      <c r="O721" s="41" t="str">
        <f t="shared" si="97"/>
        <v/>
      </c>
      <c r="P721" s="41" t="str">
        <f>IF(G721&lt;&gt;"",R720*H721/12,"")</f>
        <v/>
      </c>
      <c r="Q721" s="41" t="str">
        <f>IF(G721&lt;&gt;"",R721-O721,"")</f>
        <v/>
      </c>
      <c r="R721" s="41" t="str">
        <f>IF(G721&lt;&gt;"",R720+N721+P721,"")</f>
        <v/>
      </c>
      <c r="T721" s="40" t="e">
        <f t="shared" si="98"/>
        <v>#N/A</v>
      </c>
      <c r="U721" s="53" t="str">
        <f>J721</f>
        <v/>
      </c>
      <c r="V721" s="53" t="e">
        <f>M721</f>
        <v>#N/A</v>
      </c>
      <c r="W721" s="53" t="str">
        <f>O721</f>
        <v/>
      </c>
      <c r="X721" s="53" t="str">
        <f>R721</f>
        <v/>
      </c>
    </row>
    <row r="722" spans="1:24" s="56" customFormat="1" x14ac:dyDescent="0.35">
      <c r="A722" s="37" t="str">
        <f t="shared" ref="A722:A785" si="100">IFERROR(IF((A721+1)&lt;=($G$8-$G$6)*12,A721+1,""),"")</f>
        <v/>
      </c>
      <c r="B722" s="37" t="e">
        <f>IF(F722&lt;=$G$10,VLOOKUP('[1]KALKULATOR 2023 PPK'!A737,[1]Robocze!$B$23:$C$102,2),"")</f>
        <v>#N/A</v>
      </c>
      <c r="C722" s="37" t="e">
        <f t="shared" ref="C722:C785" si="101">IF(B722="","",YEAR(F722))</f>
        <v>#N/A</v>
      </c>
      <c r="D722" s="38" t="e">
        <f t="shared" ref="D722:D785" si="102">IF(B722&lt;&gt;"",TEXT(F722,"mmmm"),"")</f>
        <v>#N/A</v>
      </c>
      <c r="E722" s="39" t="e">
        <f t="shared" si="99"/>
        <v>#N/A</v>
      </c>
      <c r="F722" s="43" t="e">
        <f t="shared" ref="F722:F785" si="103">IF(OR(B721="",F721&gt;$G$10,A722=""),"",EDATE(F721,1))</f>
        <v>#N/A</v>
      </c>
      <c r="G722" s="40" t="str">
        <f t="shared" ref="G722:G785" si="104">IFERROR(EOMONTH(F722,0),"")</f>
        <v/>
      </c>
      <c r="H722" s="42" t="e">
        <f>IF(F722&lt;=$G$10,$G$3,"")</f>
        <v>#N/A</v>
      </c>
      <c r="I722" s="41" t="e">
        <f>IF(B722&lt;&gt;"",$G$4,"")</f>
        <v>#N/A</v>
      </c>
      <c r="J722" s="41" t="str">
        <f t="shared" ref="J722:J785" si="105">IFERROR(J721+I722,"")</f>
        <v/>
      </c>
      <c r="K722" s="41" t="e">
        <f>IF(B722&lt;&gt;"",J722*H722/12,"")</f>
        <v>#N/A</v>
      </c>
      <c r="L722" s="41" t="e">
        <f>IF(B722&lt;&gt;"",M722-J722,"")</f>
        <v>#N/A</v>
      </c>
      <c r="M722" s="41" t="e">
        <f>IF(B722&lt;&gt;"",M721+I722+K722,"")</f>
        <v>#N/A</v>
      </c>
      <c r="N722" s="41" t="str">
        <f>IF(G722&lt;&gt;"",IF(E722&gt;=$G$7,$G$5,0),"")</f>
        <v/>
      </c>
      <c r="O722" s="41" t="str">
        <f t="shared" ref="O722:O785" si="106">IFERROR(O721+N722,"")</f>
        <v/>
      </c>
      <c r="P722" s="41" t="str">
        <f>IF(G722&lt;&gt;"",R721*H722/12,"")</f>
        <v/>
      </c>
      <c r="Q722" s="41" t="str">
        <f>IF(G722&lt;&gt;"",R722-O722,"")</f>
        <v/>
      </c>
      <c r="R722" s="41" t="str">
        <f>IF(G722&lt;&gt;"",R721+N722+P722,"")</f>
        <v/>
      </c>
      <c r="T722" s="40" t="e">
        <f t="shared" ref="T722:T785" si="107">F722</f>
        <v>#N/A</v>
      </c>
      <c r="U722" s="53" t="str">
        <f>J722</f>
        <v/>
      </c>
      <c r="V722" s="53" t="e">
        <f>M722</f>
        <v>#N/A</v>
      </c>
      <c r="W722" s="53" t="str">
        <f>O722</f>
        <v/>
      </c>
      <c r="X722" s="53" t="str">
        <f>R722</f>
        <v/>
      </c>
    </row>
    <row r="723" spans="1:24" s="56" customFormat="1" x14ac:dyDescent="0.35">
      <c r="A723" s="37" t="str">
        <f t="shared" si="100"/>
        <v/>
      </c>
      <c r="B723" s="37" t="e">
        <f>IF(F723&lt;=$G$10,VLOOKUP('[1]KALKULATOR 2023 PPK'!A738,[1]Robocze!$B$23:$C$102,2),"")</f>
        <v>#N/A</v>
      </c>
      <c r="C723" s="37" t="e">
        <f t="shared" si="101"/>
        <v>#N/A</v>
      </c>
      <c r="D723" s="38" t="e">
        <f t="shared" si="102"/>
        <v>#N/A</v>
      </c>
      <c r="E723" s="39" t="e">
        <f t="shared" ref="E723:E786" si="108">IF(B723="","",E722+1/12)</f>
        <v>#N/A</v>
      </c>
      <c r="F723" s="43" t="e">
        <f t="shared" si="103"/>
        <v>#N/A</v>
      </c>
      <c r="G723" s="40" t="str">
        <f t="shared" si="104"/>
        <v/>
      </c>
      <c r="H723" s="42" t="e">
        <f>IF(F723&lt;=$G$10,$G$3,"")</f>
        <v>#N/A</v>
      </c>
      <c r="I723" s="41" t="e">
        <f>IF(B723&lt;&gt;"",$G$4,"")</f>
        <v>#N/A</v>
      </c>
      <c r="J723" s="41" t="str">
        <f t="shared" si="105"/>
        <v/>
      </c>
      <c r="K723" s="41" t="e">
        <f>IF(B723&lt;&gt;"",J723*H723/12,"")</f>
        <v>#N/A</v>
      </c>
      <c r="L723" s="41" t="e">
        <f>IF(B723&lt;&gt;"",M723-J723,"")</f>
        <v>#N/A</v>
      </c>
      <c r="M723" s="41" t="e">
        <f>IF(B723&lt;&gt;"",M722+I723+K723,"")</f>
        <v>#N/A</v>
      </c>
      <c r="N723" s="41" t="str">
        <f>IF(G723&lt;&gt;"",IF(E723&gt;=$G$7,$G$5,0),"")</f>
        <v/>
      </c>
      <c r="O723" s="41" t="str">
        <f t="shared" si="106"/>
        <v/>
      </c>
      <c r="P723" s="41" t="str">
        <f>IF(G723&lt;&gt;"",R722*H723/12,"")</f>
        <v/>
      </c>
      <c r="Q723" s="41" t="str">
        <f>IF(G723&lt;&gt;"",R723-O723,"")</f>
        <v/>
      </c>
      <c r="R723" s="41" t="str">
        <f>IF(G723&lt;&gt;"",R722+N723+P723,"")</f>
        <v/>
      </c>
      <c r="T723" s="40" t="e">
        <f t="shared" si="107"/>
        <v>#N/A</v>
      </c>
      <c r="U723" s="53" t="str">
        <f>J723</f>
        <v/>
      </c>
      <c r="V723" s="53" t="e">
        <f>M723</f>
        <v>#N/A</v>
      </c>
      <c r="W723" s="53" t="str">
        <f>O723</f>
        <v/>
      </c>
      <c r="X723" s="53" t="str">
        <f>R723</f>
        <v/>
      </c>
    </row>
    <row r="724" spans="1:24" s="56" customFormat="1" x14ac:dyDescent="0.35">
      <c r="A724" s="37" t="str">
        <f t="shared" si="100"/>
        <v/>
      </c>
      <c r="B724" s="44" t="e">
        <f>IF(F724&lt;=$G$10,VLOOKUP('[1]KALKULATOR 2023 PPK'!A739,[1]Robocze!$B$23:$C$102,2),"")</f>
        <v>#N/A</v>
      </c>
      <c r="C724" s="44" t="e">
        <f t="shared" si="101"/>
        <v>#N/A</v>
      </c>
      <c r="D724" s="38" t="e">
        <f t="shared" si="102"/>
        <v>#N/A</v>
      </c>
      <c r="E724" s="45" t="e">
        <f t="shared" si="108"/>
        <v>#N/A</v>
      </c>
      <c r="F724" s="46" t="e">
        <f t="shared" si="103"/>
        <v>#N/A</v>
      </c>
      <c r="G724" s="47" t="str">
        <f t="shared" si="104"/>
        <v/>
      </c>
      <c r="H724" s="42" t="e">
        <f>IF(F724&lt;=$G$10,$G$3,"")</f>
        <v>#N/A</v>
      </c>
      <c r="I724" s="41" t="e">
        <f>IF(B724&lt;&gt;"",$G$4,"")</f>
        <v>#N/A</v>
      </c>
      <c r="J724" s="48" t="str">
        <f t="shared" si="105"/>
        <v/>
      </c>
      <c r="K724" s="41" t="e">
        <f>IF(B724&lt;&gt;"",J724*H724/12,"")</f>
        <v>#N/A</v>
      </c>
      <c r="L724" s="48" t="e">
        <f>IF(B724&lt;&gt;"",M724-J724,"")</f>
        <v>#N/A</v>
      </c>
      <c r="M724" s="41" t="e">
        <f>IF(B724&lt;&gt;"",M723+I724+K724,"")</f>
        <v>#N/A</v>
      </c>
      <c r="N724" s="41" t="str">
        <f>IF(G724&lt;&gt;"",IF(E724&gt;=$G$7,$G$5,0),"")</f>
        <v/>
      </c>
      <c r="O724" s="48" t="str">
        <f t="shared" si="106"/>
        <v/>
      </c>
      <c r="P724" s="41" t="str">
        <f>IF(G724&lt;&gt;"",R723*H724/12,"")</f>
        <v/>
      </c>
      <c r="Q724" s="48" t="str">
        <f>IF(G724&lt;&gt;"",R724-O724,"")</f>
        <v/>
      </c>
      <c r="R724" s="41" t="str">
        <f>IF(G724&lt;&gt;"",R723+N724+P724,"")</f>
        <v/>
      </c>
      <c r="T724" s="40" t="e">
        <f t="shared" si="107"/>
        <v>#N/A</v>
      </c>
      <c r="U724" s="53" t="str">
        <f>J724</f>
        <v/>
      </c>
      <c r="V724" s="53" t="e">
        <f>M724</f>
        <v>#N/A</v>
      </c>
      <c r="W724" s="53" t="str">
        <f>O724</f>
        <v/>
      </c>
      <c r="X724" s="53" t="str">
        <f>R724</f>
        <v/>
      </c>
    </row>
    <row r="725" spans="1:24" s="56" customFormat="1" x14ac:dyDescent="0.35">
      <c r="A725" s="37" t="str">
        <f t="shared" si="100"/>
        <v/>
      </c>
      <c r="B725" s="37" t="e">
        <f>IF(F725&lt;=$G$10,VLOOKUP('[1]KALKULATOR 2023 PPK'!A740,[1]Robocze!$B$23:$C$102,2),"")</f>
        <v>#N/A</v>
      </c>
      <c r="C725" s="37" t="e">
        <f t="shared" si="101"/>
        <v>#N/A</v>
      </c>
      <c r="D725" s="38" t="e">
        <f t="shared" si="102"/>
        <v>#N/A</v>
      </c>
      <c r="E725" s="39" t="e">
        <f t="shared" si="108"/>
        <v>#N/A</v>
      </c>
      <c r="F725" s="40" t="e">
        <f t="shared" si="103"/>
        <v>#N/A</v>
      </c>
      <c r="G725" s="40" t="str">
        <f t="shared" si="104"/>
        <v/>
      </c>
      <c r="H725" s="42" t="e">
        <f>IF(F725&lt;=$G$10,$G$3,"")</f>
        <v>#N/A</v>
      </c>
      <c r="I725" s="41" t="e">
        <f>IF(B725&lt;&gt;"",$G$4,"")</f>
        <v>#N/A</v>
      </c>
      <c r="J725" s="41" t="str">
        <f t="shared" si="105"/>
        <v/>
      </c>
      <c r="K725" s="41" t="e">
        <f>IF(B725&lt;&gt;"",J725*H725/12,"")</f>
        <v>#N/A</v>
      </c>
      <c r="L725" s="41" t="e">
        <f>IF(B725&lt;&gt;"",M725-J725,"")</f>
        <v>#N/A</v>
      </c>
      <c r="M725" s="41" t="e">
        <f>IF(B725&lt;&gt;"",M724+I725+K725,"")</f>
        <v>#N/A</v>
      </c>
      <c r="N725" s="41" t="str">
        <f>IF(G725&lt;&gt;"",IF(E725&gt;=$G$7,$G$5,0),"")</f>
        <v/>
      </c>
      <c r="O725" s="41" t="str">
        <f t="shared" si="106"/>
        <v/>
      </c>
      <c r="P725" s="41" t="str">
        <f>IF(G725&lt;&gt;"",R724*H725/12,"")</f>
        <v/>
      </c>
      <c r="Q725" s="41" t="str">
        <f>IF(G725&lt;&gt;"",R725-O725,"")</f>
        <v/>
      </c>
      <c r="R725" s="41" t="str">
        <f>IF(G725&lt;&gt;"",R724+N725+P725,"")</f>
        <v/>
      </c>
      <c r="T725" s="40" t="e">
        <f t="shared" si="107"/>
        <v>#N/A</v>
      </c>
      <c r="U725" s="53" t="str">
        <f>J725</f>
        <v/>
      </c>
      <c r="V725" s="53" t="e">
        <f>M725</f>
        <v>#N/A</v>
      </c>
      <c r="W725" s="53" t="str">
        <f>O725</f>
        <v/>
      </c>
      <c r="X725" s="53" t="str">
        <f>R725</f>
        <v/>
      </c>
    </row>
    <row r="726" spans="1:24" s="56" customFormat="1" x14ac:dyDescent="0.35">
      <c r="A726" s="37" t="str">
        <f t="shared" si="100"/>
        <v/>
      </c>
      <c r="B726" s="37" t="e">
        <f>IF(F726&lt;=$G$10,VLOOKUP('[1]KALKULATOR 2023 PPK'!A741,[1]Robocze!$B$23:$C$102,2),"")</f>
        <v>#N/A</v>
      </c>
      <c r="C726" s="37" t="e">
        <f t="shared" si="101"/>
        <v>#N/A</v>
      </c>
      <c r="D726" s="38" t="e">
        <f t="shared" si="102"/>
        <v>#N/A</v>
      </c>
      <c r="E726" s="39" t="e">
        <f t="shared" si="108"/>
        <v>#N/A</v>
      </c>
      <c r="F726" s="43" t="e">
        <f t="shared" si="103"/>
        <v>#N/A</v>
      </c>
      <c r="G726" s="40" t="str">
        <f t="shared" si="104"/>
        <v/>
      </c>
      <c r="H726" s="42" t="e">
        <f>IF(F726&lt;=$G$10,$G$3,"")</f>
        <v>#N/A</v>
      </c>
      <c r="I726" s="41" t="e">
        <f>IF(B726&lt;&gt;"",$G$4,"")</f>
        <v>#N/A</v>
      </c>
      <c r="J726" s="41" t="str">
        <f t="shared" si="105"/>
        <v/>
      </c>
      <c r="K726" s="41" t="e">
        <f>IF(B726&lt;&gt;"",J726*H726/12,"")</f>
        <v>#N/A</v>
      </c>
      <c r="L726" s="41" t="e">
        <f>IF(B726&lt;&gt;"",M726-J726,"")</f>
        <v>#N/A</v>
      </c>
      <c r="M726" s="41" t="e">
        <f>IF(B726&lt;&gt;"",M725+I726+K726,"")</f>
        <v>#N/A</v>
      </c>
      <c r="N726" s="41" t="str">
        <f>IF(G726&lt;&gt;"",IF(E726&gt;=$G$7,$G$5,0),"")</f>
        <v/>
      </c>
      <c r="O726" s="41" t="str">
        <f t="shared" si="106"/>
        <v/>
      </c>
      <c r="P726" s="41" t="str">
        <f>IF(G726&lt;&gt;"",R725*H726/12,"")</f>
        <v/>
      </c>
      <c r="Q726" s="41" t="str">
        <f>IF(G726&lt;&gt;"",R726-O726,"")</f>
        <v/>
      </c>
      <c r="R726" s="41" t="str">
        <f>IF(G726&lt;&gt;"",R725+N726+P726,"")</f>
        <v/>
      </c>
      <c r="T726" s="40" t="e">
        <f t="shared" si="107"/>
        <v>#N/A</v>
      </c>
      <c r="U726" s="53" t="str">
        <f>J726</f>
        <v/>
      </c>
      <c r="V726" s="53" t="e">
        <f>M726</f>
        <v>#N/A</v>
      </c>
      <c r="W726" s="53" t="str">
        <f>O726</f>
        <v/>
      </c>
      <c r="X726" s="53" t="str">
        <f>R726</f>
        <v/>
      </c>
    </row>
    <row r="727" spans="1:24" s="56" customFormat="1" x14ac:dyDescent="0.35">
      <c r="A727" s="37" t="str">
        <f t="shared" si="100"/>
        <v/>
      </c>
      <c r="B727" s="37" t="e">
        <f>IF(F727&lt;=$G$10,VLOOKUP('[1]KALKULATOR 2023 PPK'!A742,[1]Robocze!$B$23:$C$102,2),"")</f>
        <v>#N/A</v>
      </c>
      <c r="C727" s="37" t="e">
        <f t="shared" si="101"/>
        <v>#N/A</v>
      </c>
      <c r="D727" s="38" t="e">
        <f t="shared" si="102"/>
        <v>#N/A</v>
      </c>
      <c r="E727" s="39" t="e">
        <f t="shared" si="108"/>
        <v>#N/A</v>
      </c>
      <c r="F727" s="43" t="e">
        <f t="shared" si="103"/>
        <v>#N/A</v>
      </c>
      <c r="G727" s="40" t="str">
        <f t="shared" si="104"/>
        <v/>
      </c>
      <c r="H727" s="42" t="e">
        <f>IF(F727&lt;=$G$10,$G$3,"")</f>
        <v>#N/A</v>
      </c>
      <c r="I727" s="41" t="e">
        <f>IF(B727&lt;&gt;"",$G$4,"")</f>
        <v>#N/A</v>
      </c>
      <c r="J727" s="41" t="str">
        <f t="shared" si="105"/>
        <v/>
      </c>
      <c r="K727" s="41" t="e">
        <f>IF(B727&lt;&gt;"",J727*H727/12,"")</f>
        <v>#N/A</v>
      </c>
      <c r="L727" s="41" t="e">
        <f>IF(B727&lt;&gt;"",M727-J727,"")</f>
        <v>#N/A</v>
      </c>
      <c r="M727" s="41" t="e">
        <f>IF(B727&lt;&gt;"",M726+I727+K727,"")</f>
        <v>#N/A</v>
      </c>
      <c r="N727" s="41" t="str">
        <f>IF(G727&lt;&gt;"",IF(E727&gt;=$G$7,$G$5,0),"")</f>
        <v/>
      </c>
      <c r="O727" s="41" t="str">
        <f t="shared" si="106"/>
        <v/>
      </c>
      <c r="P727" s="41" t="str">
        <f>IF(G727&lt;&gt;"",R726*H727/12,"")</f>
        <v/>
      </c>
      <c r="Q727" s="41" t="str">
        <f>IF(G727&lt;&gt;"",R727-O727,"")</f>
        <v/>
      </c>
      <c r="R727" s="41" t="str">
        <f>IF(G727&lt;&gt;"",R726+N727+P727,"")</f>
        <v/>
      </c>
      <c r="T727" s="40" t="e">
        <f t="shared" si="107"/>
        <v>#N/A</v>
      </c>
      <c r="U727" s="53" t="str">
        <f>J727</f>
        <v/>
      </c>
      <c r="V727" s="53" t="e">
        <f>M727</f>
        <v>#N/A</v>
      </c>
      <c r="W727" s="53" t="str">
        <f>O727</f>
        <v/>
      </c>
      <c r="X727" s="53" t="str">
        <f>R727</f>
        <v/>
      </c>
    </row>
    <row r="728" spans="1:24" s="56" customFormat="1" x14ac:dyDescent="0.35">
      <c r="A728" s="37" t="str">
        <f t="shared" si="100"/>
        <v/>
      </c>
      <c r="B728" s="37" t="e">
        <f>IF(F728&lt;=$G$10,VLOOKUP('[1]KALKULATOR 2023 PPK'!A743,[1]Robocze!$B$23:$C$102,2),"")</f>
        <v>#N/A</v>
      </c>
      <c r="C728" s="37" t="e">
        <f t="shared" si="101"/>
        <v>#N/A</v>
      </c>
      <c r="D728" s="38" t="e">
        <f t="shared" si="102"/>
        <v>#N/A</v>
      </c>
      <c r="E728" s="39" t="e">
        <f t="shared" si="108"/>
        <v>#N/A</v>
      </c>
      <c r="F728" s="43" t="e">
        <f t="shared" si="103"/>
        <v>#N/A</v>
      </c>
      <c r="G728" s="40" t="str">
        <f t="shared" si="104"/>
        <v/>
      </c>
      <c r="H728" s="42" t="e">
        <f>IF(F728&lt;=$G$10,$G$3,"")</f>
        <v>#N/A</v>
      </c>
      <c r="I728" s="41" t="e">
        <f>IF(B728&lt;&gt;"",$G$4,"")</f>
        <v>#N/A</v>
      </c>
      <c r="J728" s="41" t="str">
        <f t="shared" si="105"/>
        <v/>
      </c>
      <c r="K728" s="41" t="e">
        <f>IF(B728&lt;&gt;"",J728*H728/12,"")</f>
        <v>#N/A</v>
      </c>
      <c r="L728" s="41" t="e">
        <f>IF(B728&lt;&gt;"",M728-J728,"")</f>
        <v>#N/A</v>
      </c>
      <c r="M728" s="41" t="e">
        <f>IF(B728&lt;&gt;"",M727+I728+K728,"")</f>
        <v>#N/A</v>
      </c>
      <c r="N728" s="41" t="str">
        <f>IF(G728&lt;&gt;"",IF(E728&gt;=$G$7,$G$5,0),"")</f>
        <v/>
      </c>
      <c r="O728" s="41" t="str">
        <f t="shared" si="106"/>
        <v/>
      </c>
      <c r="P728" s="41" t="str">
        <f>IF(G728&lt;&gt;"",R727*H728/12,"")</f>
        <v/>
      </c>
      <c r="Q728" s="41" t="str">
        <f>IF(G728&lt;&gt;"",R728-O728,"")</f>
        <v/>
      </c>
      <c r="R728" s="41" t="str">
        <f>IF(G728&lt;&gt;"",R727+N728+P728,"")</f>
        <v/>
      </c>
      <c r="T728" s="40" t="e">
        <f t="shared" si="107"/>
        <v>#N/A</v>
      </c>
      <c r="U728" s="53" t="str">
        <f>J728</f>
        <v/>
      </c>
      <c r="V728" s="53" t="e">
        <f>M728</f>
        <v>#N/A</v>
      </c>
      <c r="W728" s="53" t="str">
        <f>O728</f>
        <v/>
      </c>
      <c r="X728" s="53" t="str">
        <f>R728</f>
        <v/>
      </c>
    </row>
    <row r="729" spans="1:24" s="56" customFormat="1" x14ac:dyDescent="0.35">
      <c r="A729" s="37" t="str">
        <f t="shared" si="100"/>
        <v/>
      </c>
      <c r="B729" s="37" t="e">
        <f>IF(F729&lt;=$G$10,VLOOKUP('[1]KALKULATOR 2023 PPK'!A744,[1]Robocze!$B$23:$C$102,2),"")</f>
        <v>#N/A</v>
      </c>
      <c r="C729" s="37" t="e">
        <f t="shared" si="101"/>
        <v>#N/A</v>
      </c>
      <c r="D729" s="38" t="e">
        <f t="shared" si="102"/>
        <v>#N/A</v>
      </c>
      <c r="E729" s="39" t="e">
        <f t="shared" si="108"/>
        <v>#N/A</v>
      </c>
      <c r="F729" s="43" t="e">
        <f t="shared" si="103"/>
        <v>#N/A</v>
      </c>
      <c r="G729" s="40" t="str">
        <f t="shared" si="104"/>
        <v/>
      </c>
      <c r="H729" s="42" t="e">
        <f>IF(F729&lt;=$G$10,$G$3,"")</f>
        <v>#N/A</v>
      </c>
      <c r="I729" s="41" t="e">
        <f>IF(B729&lt;&gt;"",$G$4,"")</f>
        <v>#N/A</v>
      </c>
      <c r="J729" s="41" t="str">
        <f t="shared" si="105"/>
        <v/>
      </c>
      <c r="K729" s="41" t="e">
        <f>IF(B729&lt;&gt;"",J729*H729/12,"")</f>
        <v>#N/A</v>
      </c>
      <c r="L729" s="41" t="e">
        <f>IF(B729&lt;&gt;"",M729-J729,"")</f>
        <v>#N/A</v>
      </c>
      <c r="M729" s="41" t="e">
        <f>IF(B729&lt;&gt;"",M728+I729+K729,"")</f>
        <v>#N/A</v>
      </c>
      <c r="N729" s="41" t="str">
        <f>IF(G729&lt;&gt;"",IF(E729&gt;=$G$7,$G$5,0),"")</f>
        <v/>
      </c>
      <c r="O729" s="41" t="str">
        <f t="shared" si="106"/>
        <v/>
      </c>
      <c r="P729" s="41" t="str">
        <f>IF(G729&lt;&gt;"",R728*H729/12,"")</f>
        <v/>
      </c>
      <c r="Q729" s="41" t="str">
        <f>IF(G729&lt;&gt;"",R729-O729,"")</f>
        <v/>
      </c>
      <c r="R729" s="41" t="str">
        <f>IF(G729&lt;&gt;"",R728+N729+P729,"")</f>
        <v/>
      </c>
      <c r="T729" s="40" t="e">
        <f t="shared" si="107"/>
        <v>#N/A</v>
      </c>
      <c r="U729" s="53" t="str">
        <f>J729</f>
        <v/>
      </c>
      <c r="V729" s="53" t="e">
        <f>M729</f>
        <v>#N/A</v>
      </c>
      <c r="W729" s="53" t="str">
        <f>O729</f>
        <v/>
      </c>
      <c r="X729" s="53" t="str">
        <f>R729</f>
        <v/>
      </c>
    </row>
    <row r="730" spans="1:24" s="56" customFormat="1" x14ac:dyDescent="0.35">
      <c r="A730" s="37" t="str">
        <f t="shared" si="100"/>
        <v/>
      </c>
      <c r="B730" s="37" t="e">
        <f>IF(F730&lt;=$G$10,VLOOKUP('[1]KALKULATOR 2023 PPK'!A745,[1]Robocze!$B$23:$C$102,2),"")</f>
        <v>#N/A</v>
      </c>
      <c r="C730" s="37" t="e">
        <f t="shared" si="101"/>
        <v>#N/A</v>
      </c>
      <c r="D730" s="38" t="e">
        <f t="shared" si="102"/>
        <v>#N/A</v>
      </c>
      <c r="E730" s="39" t="e">
        <f t="shared" si="108"/>
        <v>#N/A</v>
      </c>
      <c r="F730" s="43" t="e">
        <f t="shared" si="103"/>
        <v>#N/A</v>
      </c>
      <c r="G730" s="40" t="str">
        <f t="shared" si="104"/>
        <v/>
      </c>
      <c r="H730" s="42" t="e">
        <f>IF(F730&lt;=$G$10,$G$3,"")</f>
        <v>#N/A</v>
      </c>
      <c r="I730" s="41" t="e">
        <f>IF(B730&lt;&gt;"",$G$4,"")</f>
        <v>#N/A</v>
      </c>
      <c r="J730" s="41" t="str">
        <f t="shared" si="105"/>
        <v/>
      </c>
      <c r="K730" s="41" t="e">
        <f>IF(B730&lt;&gt;"",J730*H730/12,"")</f>
        <v>#N/A</v>
      </c>
      <c r="L730" s="41" t="e">
        <f>IF(B730&lt;&gt;"",M730-J730,"")</f>
        <v>#N/A</v>
      </c>
      <c r="M730" s="41" t="e">
        <f>IF(B730&lt;&gt;"",M729+I730+K730,"")</f>
        <v>#N/A</v>
      </c>
      <c r="N730" s="41" t="str">
        <f>IF(G730&lt;&gt;"",IF(E730&gt;=$G$7,$G$5,0),"")</f>
        <v/>
      </c>
      <c r="O730" s="41" t="str">
        <f t="shared" si="106"/>
        <v/>
      </c>
      <c r="P730" s="41" t="str">
        <f>IF(G730&lt;&gt;"",R729*H730/12,"")</f>
        <v/>
      </c>
      <c r="Q730" s="41" t="str">
        <f>IF(G730&lt;&gt;"",R730-O730,"")</f>
        <v/>
      </c>
      <c r="R730" s="41" t="str">
        <f>IF(G730&lt;&gt;"",R729+N730+P730,"")</f>
        <v/>
      </c>
      <c r="T730" s="40" t="e">
        <f t="shared" si="107"/>
        <v>#N/A</v>
      </c>
      <c r="U730" s="53" t="str">
        <f>J730</f>
        <v/>
      </c>
      <c r="V730" s="53" t="e">
        <f>M730</f>
        <v>#N/A</v>
      </c>
      <c r="W730" s="53" t="str">
        <f>O730</f>
        <v/>
      </c>
      <c r="X730" s="53" t="str">
        <f>R730</f>
        <v/>
      </c>
    </row>
    <row r="731" spans="1:24" s="56" customFormat="1" x14ac:dyDescent="0.35">
      <c r="A731" s="37" t="str">
        <f t="shared" si="100"/>
        <v/>
      </c>
      <c r="B731" s="37" t="e">
        <f>IF(F731&lt;=$G$10,VLOOKUP('[1]KALKULATOR 2023 PPK'!A746,[1]Robocze!$B$23:$C$102,2),"")</f>
        <v>#N/A</v>
      </c>
      <c r="C731" s="37" t="e">
        <f t="shared" si="101"/>
        <v>#N/A</v>
      </c>
      <c r="D731" s="38" t="e">
        <f t="shared" si="102"/>
        <v>#N/A</v>
      </c>
      <c r="E731" s="39" t="e">
        <f t="shared" si="108"/>
        <v>#N/A</v>
      </c>
      <c r="F731" s="43" t="e">
        <f t="shared" si="103"/>
        <v>#N/A</v>
      </c>
      <c r="G731" s="40" t="str">
        <f t="shared" si="104"/>
        <v/>
      </c>
      <c r="H731" s="42" t="e">
        <f>IF(F731&lt;=$G$10,$G$3,"")</f>
        <v>#N/A</v>
      </c>
      <c r="I731" s="41" t="e">
        <f>IF(B731&lt;&gt;"",$G$4,"")</f>
        <v>#N/A</v>
      </c>
      <c r="J731" s="41" t="str">
        <f t="shared" si="105"/>
        <v/>
      </c>
      <c r="K731" s="41" t="e">
        <f>IF(B731&lt;&gt;"",J731*H731/12,"")</f>
        <v>#N/A</v>
      </c>
      <c r="L731" s="41" t="e">
        <f>IF(B731&lt;&gt;"",M731-J731,"")</f>
        <v>#N/A</v>
      </c>
      <c r="M731" s="41" t="e">
        <f>IF(B731&lt;&gt;"",M730+I731+K731,"")</f>
        <v>#N/A</v>
      </c>
      <c r="N731" s="41" t="str">
        <f>IF(G731&lt;&gt;"",IF(E731&gt;=$G$7,$G$5,0),"")</f>
        <v/>
      </c>
      <c r="O731" s="41" t="str">
        <f t="shared" si="106"/>
        <v/>
      </c>
      <c r="P731" s="41" t="str">
        <f>IF(G731&lt;&gt;"",R730*H731/12,"")</f>
        <v/>
      </c>
      <c r="Q731" s="41" t="str">
        <f>IF(G731&lt;&gt;"",R731-O731,"")</f>
        <v/>
      </c>
      <c r="R731" s="41" t="str">
        <f>IF(G731&lt;&gt;"",R730+N731+P731,"")</f>
        <v/>
      </c>
      <c r="T731" s="40" t="e">
        <f t="shared" si="107"/>
        <v>#N/A</v>
      </c>
      <c r="U731" s="53" t="str">
        <f>J731</f>
        <v/>
      </c>
      <c r="V731" s="53" t="e">
        <f>M731</f>
        <v>#N/A</v>
      </c>
      <c r="W731" s="53" t="str">
        <f>O731</f>
        <v/>
      </c>
      <c r="X731" s="53" t="str">
        <f>R731</f>
        <v/>
      </c>
    </row>
    <row r="732" spans="1:24" s="56" customFormat="1" x14ac:dyDescent="0.35">
      <c r="A732" s="37" t="str">
        <f t="shared" si="100"/>
        <v/>
      </c>
      <c r="B732" s="37" t="e">
        <f>IF(F732&lt;=$G$10,VLOOKUP('[1]KALKULATOR 2023 PPK'!A747,[1]Robocze!$B$23:$C$102,2),"")</f>
        <v>#N/A</v>
      </c>
      <c r="C732" s="37" t="e">
        <f t="shared" si="101"/>
        <v>#N/A</v>
      </c>
      <c r="D732" s="38" t="e">
        <f t="shared" si="102"/>
        <v>#N/A</v>
      </c>
      <c r="E732" s="39" t="e">
        <f t="shared" si="108"/>
        <v>#N/A</v>
      </c>
      <c r="F732" s="43" t="e">
        <f t="shared" si="103"/>
        <v>#N/A</v>
      </c>
      <c r="G732" s="40" t="str">
        <f t="shared" si="104"/>
        <v/>
      </c>
      <c r="H732" s="42" t="e">
        <f>IF(F732&lt;=$G$10,$G$3,"")</f>
        <v>#N/A</v>
      </c>
      <c r="I732" s="41" t="e">
        <f>IF(B732&lt;&gt;"",$G$4,"")</f>
        <v>#N/A</v>
      </c>
      <c r="J732" s="41" t="str">
        <f t="shared" si="105"/>
        <v/>
      </c>
      <c r="K732" s="41" t="e">
        <f>IF(B732&lt;&gt;"",J732*H732/12,"")</f>
        <v>#N/A</v>
      </c>
      <c r="L732" s="41" t="e">
        <f>IF(B732&lt;&gt;"",M732-J732,"")</f>
        <v>#N/A</v>
      </c>
      <c r="M732" s="41" t="e">
        <f>IF(B732&lt;&gt;"",M731+I732+K732,"")</f>
        <v>#N/A</v>
      </c>
      <c r="N732" s="41" t="str">
        <f>IF(G732&lt;&gt;"",IF(E732&gt;=$G$7,$G$5,0),"")</f>
        <v/>
      </c>
      <c r="O732" s="41" t="str">
        <f t="shared" si="106"/>
        <v/>
      </c>
      <c r="P732" s="41" t="str">
        <f>IF(G732&lt;&gt;"",R731*H732/12,"")</f>
        <v/>
      </c>
      <c r="Q732" s="41" t="str">
        <f>IF(G732&lt;&gt;"",R732-O732,"")</f>
        <v/>
      </c>
      <c r="R732" s="41" t="str">
        <f>IF(G732&lt;&gt;"",R731+N732+P732,"")</f>
        <v/>
      </c>
      <c r="T732" s="40" t="e">
        <f t="shared" si="107"/>
        <v>#N/A</v>
      </c>
      <c r="U732" s="53" t="str">
        <f>J732</f>
        <v/>
      </c>
      <c r="V732" s="53" t="e">
        <f>M732</f>
        <v>#N/A</v>
      </c>
      <c r="W732" s="53" t="str">
        <f>O732</f>
        <v/>
      </c>
      <c r="X732" s="53" t="str">
        <f>R732</f>
        <v/>
      </c>
    </row>
    <row r="733" spans="1:24" s="56" customFormat="1" x14ac:dyDescent="0.35">
      <c r="A733" s="37" t="str">
        <f t="shared" si="100"/>
        <v/>
      </c>
      <c r="B733" s="37" t="e">
        <f>IF(F733&lt;=$G$10,VLOOKUP('[1]KALKULATOR 2023 PPK'!A748,[1]Robocze!$B$23:$C$102,2),"")</f>
        <v>#N/A</v>
      </c>
      <c r="C733" s="37" t="e">
        <f t="shared" si="101"/>
        <v>#N/A</v>
      </c>
      <c r="D733" s="38" t="e">
        <f t="shared" si="102"/>
        <v>#N/A</v>
      </c>
      <c r="E733" s="39" t="e">
        <f t="shared" si="108"/>
        <v>#N/A</v>
      </c>
      <c r="F733" s="43" t="e">
        <f t="shared" si="103"/>
        <v>#N/A</v>
      </c>
      <c r="G733" s="40" t="str">
        <f t="shared" si="104"/>
        <v/>
      </c>
      <c r="H733" s="42" t="e">
        <f>IF(F733&lt;=$G$10,$G$3,"")</f>
        <v>#N/A</v>
      </c>
      <c r="I733" s="41" t="e">
        <f>IF(B733&lt;&gt;"",$G$4,"")</f>
        <v>#N/A</v>
      </c>
      <c r="J733" s="41" t="str">
        <f t="shared" si="105"/>
        <v/>
      </c>
      <c r="K733" s="41" t="e">
        <f>IF(B733&lt;&gt;"",J733*H733/12,"")</f>
        <v>#N/A</v>
      </c>
      <c r="L733" s="41" t="e">
        <f>IF(B733&lt;&gt;"",M733-J733,"")</f>
        <v>#N/A</v>
      </c>
      <c r="M733" s="41" t="e">
        <f>IF(B733&lt;&gt;"",M732+I733+K733,"")</f>
        <v>#N/A</v>
      </c>
      <c r="N733" s="41" t="str">
        <f>IF(G733&lt;&gt;"",IF(E733&gt;=$G$7,$G$5,0),"")</f>
        <v/>
      </c>
      <c r="O733" s="41" t="str">
        <f t="shared" si="106"/>
        <v/>
      </c>
      <c r="P733" s="41" t="str">
        <f>IF(G733&lt;&gt;"",R732*H733/12,"")</f>
        <v/>
      </c>
      <c r="Q733" s="41" t="str">
        <f>IF(G733&lt;&gt;"",R733-O733,"")</f>
        <v/>
      </c>
      <c r="R733" s="41" t="str">
        <f>IF(G733&lt;&gt;"",R732+N733+P733,"")</f>
        <v/>
      </c>
      <c r="T733" s="40" t="e">
        <f t="shared" si="107"/>
        <v>#N/A</v>
      </c>
      <c r="U733" s="53" t="str">
        <f>J733</f>
        <v/>
      </c>
      <c r="V733" s="53" t="e">
        <f>M733</f>
        <v>#N/A</v>
      </c>
      <c r="W733" s="53" t="str">
        <f>O733</f>
        <v/>
      </c>
      <c r="X733" s="53" t="str">
        <f>R733</f>
        <v/>
      </c>
    </row>
    <row r="734" spans="1:24" s="56" customFormat="1" x14ac:dyDescent="0.35">
      <c r="A734" s="37" t="str">
        <f t="shared" si="100"/>
        <v/>
      </c>
      <c r="B734" s="37" t="e">
        <f>IF(F734&lt;=$G$10,VLOOKUP('[1]KALKULATOR 2023 PPK'!A749,[1]Robocze!$B$23:$C$102,2),"")</f>
        <v>#N/A</v>
      </c>
      <c r="C734" s="37" t="e">
        <f t="shared" si="101"/>
        <v>#N/A</v>
      </c>
      <c r="D734" s="38" t="e">
        <f t="shared" si="102"/>
        <v>#N/A</v>
      </c>
      <c r="E734" s="39" t="e">
        <f t="shared" si="108"/>
        <v>#N/A</v>
      </c>
      <c r="F734" s="43" t="e">
        <f t="shared" si="103"/>
        <v>#N/A</v>
      </c>
      <c r="G734" s="40" t="str">
        <f t="shared" si="104"/>
        <v/>
      </c>
      <c r="H734" s="42" t="e">
        <f>IF(F734&lt;=$G$10,$G$3,"")</f>
        <v>#N/A</v>
      </c>
      <c r="I734" s="41" t="e">
        <f>IF(B734&lt;&gt;"",$G$4,"")</f>
        <v>#N/A</v>
      </c>
      <c r="J734" s="41" t="str">
        <f t="shared" si="105"/>
        <v/>
      </c>
      <c r="K734" s="41" t="e">
        <f>IF(B734&lt;&gt;"",J734*H734/12,"")</f>
        <v>#N/A</v>
      </c>
      <c r="L734" s="41" t="e">
        <f>IF(B734&lt;&gt;"",M734-J734,"")</f>
        <v>#N/A</v>
      </c>
      <c r="M734" s="41" t="e">
        <f>IF(B734&lt;&gt;"",M733+I734+K734,"")</f>
        <v>#N/A</v>
      </c>
      <c r="N734" s="41" t="str">
        <f>IF(G734&lt;&gt;"",IF(E734&gt;=$G$7,$G$5,0),"")</f>
        <v/>
      </c>
      <c r="O734" s="41" t="str">
        <f t="shared" si="106"/>
        <v/>
      </c>
      <c r="P734" s="41" t="str">
        <f>IF(G734&lt;&gt;"",R733*H734/12,"")</f>
        <v/>
      </c>
      <c r="Q734" s="41" t="str">
        <f>IF(G734&lt;&gt;"",R734-O734,"")</f>
        <v/>
      </c>
      <c r="R734" s="41" t="str">
        <f>IF(G734&lt;&gt;"",R733+N734+P734,"")</f>
        <v/>
      </c>
      <c r="T734" s="40" t="e">
        <f t="shared" si="107"/>
        <v>#N/A</v>
      </c>
      <c r="U734" s="53" t="str">
        <f>J734</f>
        <v/>
      </c>
      <c r="V734" s="53" t="e">
        <f>M734</f>
        <v>#N/A</v>
      </c>
      <c r="W734" s="53" t="str">
        <f>O734</f>
        <v/>
      </c>
      <c r="X734" s="53" t="str">
        <f>R734</f>
        <v/>
      </c>
    </row>
    <row r="735" spans="1:24" s="56" customFormat="1" x14ac:dyDescent="0.35">
      <c r="A735" s="37" t="str">
        <f t="shared" si="100"/>
        <v/>
      </c>
      <c r="B735" s="37" t="e">
        <f>IF(F735&lt;=$G$10,VLOOKUP('[1]KALKULATOR 2023 PPK'!A750,[1]Robocze!$B$23:$C$102,2),"")</f>
        <v>#N/A</v>
      </c>
      <c r="C735" s="37" t="e">
        <f t="shared" si="101"/>
        <v>#N/A</v>
      </c>
      <c r="D735" s="38" t="e">
        <f t="shared" si="102"/>
        <v>#N/A</v>
      </c>
      <c r="E735" s="39" t="e">
        <f t="shared" si="108"/>
        <v>#N/A</v>
      </c>
      <c r="F735" s="43" t="e">
        <f t="shared" si="103"/>
        <v>#N/A</v>
      </c>
      <c r="G735" s="40" t="str">
        <f t="shared" si="104"/>
        <v/>
      </c>
      <c r="H735" s="42" t="e">
        <f>IF(F735&lt;=$G$10,$G$3,"")</f>
        <v>#N/A</v>
      </c>
      <c r="I735" s="41" t="e">
        <f>IF(B735&lt;&gt;"",$G$4,"")</f>
        <v>#N/A</v>
      </c>
      <c r="J735" s="41" t="str">
        <f t="shared" si="105"/>
        <v/>
      </c>
      <c r="K735" s="41" t="e">
        <f>IF(B735&lt;&gt;"",J735*H735/12,"")</f>
        <v>#N/A</v>
      </c>
      <c r="L735" s="41" t="e">
        <f>IF(B735&lt;&gt;"",M735-J735,"")</f>
        <v>#N/A</v>
      </c>
      <c r="M735" s="41" t="e">
        <f>IF(B735&lt;&gt;"",M734+I735+K735,"")</f>
        <v>#N/A</v>
      </c>
      <c r="N735" s="41" t="str">
        <f>IF(G735&lt;&gt;"",IF(E735&gt;=$G$7,$G$5,0),"")</f>
        <v/>
      </c>
      <c r="O735" s="41" t="str">
        <f t="shared" si="106"/>
        <v/>
      </c>
      <c r="P735" s="41" t="str">
        <f>IF(G735&lt;&gt;"",R734*H735/12,"")</f>
        <v/>
      </c>
      <c r="Q735" s="41" t="str">
        <f>IF(G735&lt;&gt;"",R735-O735,"")</f>
        <v/>
      </c>
      <c r="R735" s="41" t="str">
        <f>IF(G735&lt;&gt;"",R734+N735+P735,"")</f>
        <v/>
      </c>
      <c r="T735" s="40" t="e">
        <f t="shared" si="107"/>
        <v>#N/A</v>
      </c>
      <c r="U735" s="53" t="str">
        <f>J735</f>
        <v/>
      </c>
      <c r="V735" s="53" t="e">
        <f>M735</f>
        <v>#N/A</v>
      </c>
      <c r="W735" s="53" t="str">
        <f>O735</f>
        <v/>
      </c>
      <c r="X735" s="53" t="str">
        <f>R735</f>
        <v/>
      </c>
    </row>
    <row r="736" spans="1:24" s="56" customFormat="1" x14ac:dyDescent="0.35">
      <c r="A736" s="37" t="str">
        <f t="shared" si="100"/>
        <v/>
      </c>
      <c r="B736" s="44" t="e">
        <f>IF(F736&lt;=$G$10,VLOOKUP('[1]KALKULATOR 2023 PPK'!A751,[1]Robocze!$B$23:$C$102,2),"")</f>
        <v>#N/A</v>
      </c>
      <c r="C736" s="44" t="e">
        <f t="shared" si="101"/>
        <v>#N/A</v>
      </c>
      <c r="D736" s="38" t="e">
        <f t="shared" si="102"/>
        <v>#N/A</v>
      </c>
      <c r="E736" s="45" t="e">
        <f t="shared" si="108"/>
        <v>#N/A</v>
      </c>
      <c r="F736" s="46" t="e">
        <f t="shared" si="103"/>
        <v>#N/A</v>
      </c>
      <c r="G736" s="47" t="str">
        <f t="shared" si="104"/>
        <v/>
      </c>
      <c r="H736" s="42" t="e">
        <f>IF(F736&lt;=$G$10,$G$3,"")</f>
        <v>#N/A</v>
      </c>
      <c r="I736" s="41" t="e">
        <f>IF(B736&lt;&gt;"",$G$4,"")</f>
        <v>#N/A</v>
      </c>
      <c r="J736" s="48" t="str">
        <f t="shared" si="105"/>
        <v/>
      </c>
      <c r="K736" s="41" t="e">
        <f>IF(B736&lt;&gt;"",J736*H736/12,"")</f>
        <v>#N/A</v>
      </c>
      <c r="L736" s="48" t="e">
        <f>IF(B736&lt;&gt;"",M736-J736,"")</f>
        <v>#N/A</v>
      </c>
      <c r="M736" s="41" t="e">
        <f>IF(B736&lt;&gt;"",M735+I736+K736,"")</f>
        <v>#N/A</v>
      </c>
      <c r="N736" s="41" t="str">
        <f>IF(G736&lt;&gt;"",IF(E736&gt;=$G$7,$G$5,0),"")</f>
        <v/>
      </c>
      <c r="O736" s="48" t="str">
        <f t="shared" si="106"/>
        <v/>
      </c>
      <c r="P736" s="41" t="str">
        <f>IF(G736&lt;&gt;"",R735*H736/12,"")</f>
        <v/>
      </c>
      <c r="Q736" s="48" t="str">
        <f>IF(G736&lt;&gt;"",R736-O736,"")</f>
        <v/>
      </c>
      <c r="R736" s="41" t="str">
        <f>IF(G736&lt;&gt;"",R735+N736+P736,"")</f>
        <v/>
      </c>
      <c r="T736" s="40" t="e">
        <f t="shared" si="107"/>
        <v>#N/A</v>
      </c>
      <c r="U736" s="53" t="str">
        <f>J736</f>
        <v/>
      </c>
      <c r="V736" s="53" t="e">
        <f>M736</f>
        <v>#N/A</v>
      </c>
      <c r="W736" s="53" t="str">
        <f>O736</f>
        <v/>
      </c>
      <c r="X736" s="53" t="str">
        <f>R736</f>
        <v/>
      </c>
    </row>
    <row r="737" spans="1:24" x14ac:dyDescent="0.35">
      <c r="A737" s="37" t="str">
        <f t="shared" si="100"/>
        <v/>
      </c>
      <c r="B737" s="37" t="e">
        <f>IF(F737&lt;=$G$10,VLOOKUP('[1]KALKULATOR 2023 PPK'!A752,[1]Robocze!$B$23:$C$102,2),"")</f>
        <v>#N/A</v>
      </c>
      <c r="C737" s="37" t="e">
        <f t="shared" si="101"/>
        <v>#N/A</v>
      </c>
      <c r="D737" s="38" t="e">
        <f t="shared" si="102"/>
        <v>#N/A</v>
      </c>
      <c r="E737" s="39" t="e">
        <f t="shared" si="108"/>
        <v>#N/A</v>
      </c>
      <c r="F737" s="40" t="e">
        <f t="shared" si="103"/>
        <v>#N/A</v>
      </c>
      <c r="G737" s="40" t="str">
        <f t="shared" si="104"/>
        <v/>
      </c>
      <c r="H737" s="42" t="e">
        <f>IF(F737&lt;=$G$10,$G$3,"")</f>
        <v>#N/A</v>
      </c>
      <c r="I737" s="41" t="e">
        <f>IF(B737&lt;&gt;"",$G$4,"")</f>
        <v>#N/A</v>
      </c>
      <c r="J737" s="41" t="str">
        <f t="shared" si="105"/>
        <v/>
      </c>
      <c r="K737" s="41" t="e">
        <f>IF(B737&lt;&gt;"",J737*H737/12,"")</f>
        <v>#N/A</v>
      </c>
      <c r="L737" s="41" t="e">
        <f>IF(B737&lt;&gt;"",M737-J737,"")</f>
        <v>#N/A</v>
      </c>
      <c r="M737" s="41" t="e">
        <f>IF(B737&lt;&gt;"",M736+I737+K737,"")</f>
        <v>#N/A</v>
      </c>
      <c r="N737" s="41" t="str">
        <f>IF(G737&lt;&gt;"",IF(E737&gt;=$G$7,$G$5,0),"")</f>
        <v/>
      </c>
      <c r="O737" s="41" t="str">
        <f t="shared" si="106"/>
        <v/>
      </c>
      <c r="P737" s="41" t="str">
        <f>IF(G737&lt;&gt;"",R736*H737/12,"")</f>
        <v/>
      </c>
      <c r="Q737" s="41" t="str">
        <f>IF(G737&lt;&gt;"",R737-O737,"")</f>
        <v/>
      </c>
      <c r="R737" s="41" t="str">
        <f>IF(G737&lt;&gt;"",R736+N737+P737,"")</f>
        <v/>
      </c>
      <c r="T737" s="40" t="e">
        <f t="shared" si="107"/>
        <v>#N/A</v>
      </c>
      <c r="U737" s="53" t="str">
        <f>J737</f>
        <v/>
      </c>
      <c r="V737" s="53" t="e">
        <f>M737</f>
        <v>#N/A</v>
      </c>
      <c r="W737" s="53" t="str">
        <f>O737</f>
        <v/>
      </c>
      <c r="X737" s="53" t="str">
        <f>R737</f>
        <v/>
      </c>
    </row>
    <row r="738" spans="1:24" x14ac:dyDescent="0.35">
      <c r="A738" s="37" t="str">
        <f t="shared" si="100"/>
        <v/>
      </c>
      <c r="B738" s="37" t="e">
        <f>IF(F738&lt;=$G$10,VLOOKUP('[1]KALKULATOR 2023 PPK'!A753,[1]Robocze!$B$23:$C$102,2),"")</f>
        <v>#N/A</v>
      </c>
      <c r="C738" s="37" t="e">
        <f t="shared" si="101"/>
        <v>#N/A</v>
      </c>
      <c r="D738" s="38" t="e">
        <f t="shared" si="102"/>
        <v>#N/A</v>
      </c>
      <c r="E738" s="39" t="e">
        <f t="shared" si="108"/>
        <v>#N/A</v>
      </c>
      <c r="F738" s="43" t="e">
        <f t="shared" si="103"/>
        <v>#N/A</v>
      </c>
      <c r="G738" s="40" t="str">
        <f t="shared" si="104"/>
        <v/>
      </c>
      <c r="H738" s="42" t="e">
        <f>IF(F738&lt;=$G$10,$G$3,"")</f>
        <v>#N/A</v>
      </c>
      <c r="I738" s="41" t="e">
        <f>IF(B738&lt;&gt;"",$G$4,"")</f>
        <v>#N/A</v>
      </c>
      <c r="J738" s="41" t="str">
        <f t="shared" si="105"/>
        <v/>
      </c>
      <c r="K738" s="41" t="e">
        <f>IF(B738&lt;&gt;"",J738*H738/12,"")</f>
        <v>#N/A</v>
      </c>
      <c r="L738" s="41" t="e">
        <f>IF(B738&lt;&gt;"",M738-J738,"")</f>
        <v>#N/A</v>
      </c>
      <c r="M738" s="41" t="e">
        <f>IF(B738&lt;&gt;"",M737+I738+K738,"")</f>
        <v>#N/A</v>
      </c>
      <c r="N738" s="41" t="str">
        <f>IF(G738&lt;&gt;"",IF(E738&gt;=$G$7,$G$5,0),"")</f>
        <v/>
      </c>
      <c r="O738" s="41" t="str">
        <f t="shared" si="106"/>
        <v/>
      </c>
      <c r="P738" s="41" t="str">
        <f>IF(G738&lt;&gt;"",R737*H738/12,"")</f>
        <v/>
      </c>
      <c r="Q738" s="41" t="str">
        <f>IF(G738&lt;&gt;"",R738-O738,"")</f>
        <v/>
      </c>
      <c r="R738" s="41" t="str">
        <f>IF(G738&lt;&gt;"",R737+N738+P738,"")</f>
        <v/>
      </c>
      <c r="T738" s="40" t="e">
        <f t="shared" si="107"/>
        <v>#N/A</v>
      </c>
      <c r="U738" s="53" t="str">
        <f>J738</f>
        <v/>
      </c>
      <c r="V738" s="53" t="e">
        <f>M738</f>
        <v>#N/A</v>
      </c>
      <c r="W738" s="53" t="str">
        <f>O738</f>
        <v/>
      </c>
      <c r="X738" s="53" t="str">
        <f>R738</f>
        <v/>
      </c>
    </row>
    <row r="739" spans="1:24" x14ac:dyDescent="0.35">
      <c r="A739" s="37" t="str">
        <f t="shared" si="100"/>
        <v/>
      </c>
      <c r="B739" s="37" t="e">
        <f>IF(F739&lt;=$G$10,VLOOKUP('[1]KALKULATOR 2023 PPK'!A754,[1]Robocze!$B$23:$C$102,2),"")</f>
        <v>#N/A</v>
      </c>
      <c r="C739" s="37" t="e">
        <f t="shared" si="101"/>
        <v>#N/A</v>
      </c>
      <c r="D739" s="38" t="e">
        <f t="shared" si="102"/>
        <v>#N/A</v>
      </c>
      <c r="E739" s="39" t="e">
        <f t="shared" si="108"/>
        <v>#N/A</v>
      </c>
      <c r="F739" s="43" t="e">
        <f t="shared" si="103"/>
        <v>#N/A</v>
      </c>
      <c r="G739" s="40" t="str">
        <f t="shared" si="104"/>
        <v/>
      </c>
      <c r="H739" s="42" t="e">
        <f>IF(F739&lt;=$G$10,$G$3,"")</f>
        <v>#N/A</v>
      </c>
      <c r="I739" s="41" t="e">
        <f>IF(B739&lt;&gt;"",$G$4,"")</f>
        <v>#N/A</v>
      </c>
      <c r="J739" s="41" t="str">
        <f t="shared" si="105"/>
        <v/>
      </c>
      <c r="K739" s="41" t="e">
        <f>IF(B739&lt;&gt;"",J739*H739/12,"")</f>
        <v>#N/A</v>
      </c>
      <c r="L739" s="41" t="e">
        <f>IF(B739&lt;&gt;"",M739-J739,"")</f>
        <v>#N/A</v>
      </c>
      <c r="M739" s="41" t="e">
        <f>IF(B739&lt;&gt;"",M738+I739+K739,"")</f>
        <v>#N/A</v>
      </c>
      <c r="N739" s="41" t="str">
        <f>IF(G739&lt;&gt;"",IF(E739&gt;=$G$7,$G$5,0),"")</f>
        <v/>
      </c>
      <c r="O739" s="41" t="str">
        <f t="shared" si="106"/>
        <v/>
      </c>
      <c r="P739" s="41" t="str">
        <f>IF(G739&lt;&gt;"",R738*H739/12,"")</f>
        <v/>
      </c>
      <c r="Q739" s="41" t="str">
        <f>IF(G739&lt;&gt;"",R739-O739,"")</f>
        <v/>
      </c>
      <c r="R739" s="41" t="str">
        <f>IF(G739&lt;&gt;"",R738+N739+P739,"")</f>
        <v/>
      </c>
      <c r="T739" s="40" t="e">
        <f t="shared" si="107"/>
        <v>#N/A</v>
      </c>
      <c r="U739" s="53" t="str">
        <f>J739</f>
        <v/>
      </c>
      <c r="V739" s="53" t="e">
        <f>M739</f>
        <v>#N/A</v>
      </c>
      <c r="W739" s="53" t="str">
        <f>O739</f>
        <v/>
      </c>
      <c r="X739" s="53" t="str">
        <f>R739</f>
        <v/>
      </c>
    </row>
    <row r="740" spans="1:24" x14ac:dyDescent="0.35">
      <c r="A740" s="37" t="str">
        <f t="shared" si="100"/>
        <v/>
      </c>
      <c r="B740" s="37" t="e">
        <f>IF(F740&lt;=$G$10,VLOOKUP('[1]KALKULATOR 2023 PPK'!A755,[1]Robocze!$B$23:$C$102,2),"")</f>
        <v>#N/A</v>
      </c>
      <c r="C740" s="37" t="e">
        <f t="shared" si="101"/>
        <v>#N/A</v>
      </c>
      <c r="D740" s="38" t="e">
        <f t="shared" si="102"/>
        <v>#N/A</v>
      </c>
      <c r="E740" s="39" t="e">
        <f t="shared" si="108"/>
        <v>#N/A</v>
      </c>
      <c r="F740" s="43" t="e">
        <f t="shared" si="103"/>
        <v>#N/A</v>
      </c>
      <c r="G740" s="40" t="str">
        <f t="shared" si="104"/>
        <v/>
      </c>
      <c r="H740" s="42" t="e">
        <f>IF(F740&lt;=$G$10,$G$3,"")</f>
        <v>#N/A</v>
      </c>
      <c r="I740" s="41" t="e">
        <f>IF(B740&lt;&gt;"",$G$4,"")</f>
        <v>#N/A</v>
      </c>
      <c r="J740" s="41" t="str">
        <f t="shared" si="105"/>
        <v/>
      </c>
      <c r="K740" s="41" t="e">
        <f>IF(B740&lt;&gt;"",J740*H740/12,"")</f>
        <v>#N/A</v>
      </c>
      <c r="L740" s="41" t="e">
        <f>IF(B740&lt;&gt;"",M740-J740,"")</f>
        <v>#N/A</v>
      </c>
      <c r="M740" s="41" t="e">
        <f>IF(B740&lt;&gt;"",M739+I740+K740,"")</f>
        <v>#N/A</v>
      </c>
      <c r="N740" s="41" t="str">
        <f>IF(G740&lt;&gt;"",IF(E740&gt;=$G$7,$G$5,0),"")</f>
        <v/>
      </c>
      <c r="O740" s="41" t="str">
        <f t="shared" si="106"/>
        <v/>
      </c>
      <c r="P740" s="41" t="str">
        <f>IF(G740&lt;&gt;"",R739*H740/12,"")</f>
        <v/>
      </c>
      <c r="Q740" s="41" t="str">
        <f>IF(G740&lt;&gt;"",R740-O740,"")</f>
        <v/>
      </c>
      <c r="R740" s="41" t="str">
        <f>IF(G740&lt;&gt;"",R739+N740+P740,"")</f>
        <v/>
      </c>
      <c r="T740" s="40" t="e">
        <f t="shared" si="107"/>
        <v>#N/A</v>
      </c>
      <c r="U740" s="53" t="str">
        <f>J740</f>
        <v/>
      </c>
      <c r="V740" s="53" t="e">
        <f>M740</f>
        <v>#N/A</v>
      </c>
      <c r="W740" s="53" t="str">
        <f>O740</f>
        <v/>
      </c>
      <c r="X740" s="53" t="str">
        <f>R740</f>
        <v/>
      </c>
    </row>
    <row r="741" spans="1:24" x14ac:dyDescent="0.35">
      <c r="A741" s="37" t="str">
        <f t="shared" si="100"/>
        <v/>
      </c>
      <c r="B741" s="37" t="e">
        <f>IF(F741&lt;=$G$10,VLOOKUP('[1]KALKULATOR 2023 PPK'!A756,[1]Robocze!$B$23:$C$102,2),"")</f>
        <v>#N/A</v>
      </c>
      <c r="C741" s="37" t="e">
        <f t="shared" si="101"/>
        <v>#N/A</v>
      </c>
      <c r="D741" s="38" t="e">
        <f t="shared" si="102"/>
        <v>#N/A</v>
      </c>
      <c r="E741" s="39" t="e">
        <f t="shared" si="108"/>
        <v>#N/A</v>
      </c>
      <c r="F741" s="43" t="e">
        <f t="shared" si="103"/>
        <v>#N/A</v>
      </c>
      <c r="G741" s="40" t="str">
        <f t="shared" si="104"/>
        <v/>
      </c>
      <c r="H741" s="42" t="e">
        <f>IF(F741&lt;=$G$10,$G$3,"")</f>
        <v>#N/A</v>
      </c>
      <c r="I741" s="41" t="e">
        <f>IF(B741&lt;&gt;"",$G$4,"")</f>
        <v>#N/A</v>
      </c>
      <c r="J741" s="41" t="str">
        <f t="shared" si="105"/>
        <v/>
      </c>
      <c r="K741" s="41" t="e">
        <f>IF(B741&lt;&gt;"",J741*H741/12,"")</f>
        <v>#N/A</v>
      </c>
      <c r="L741" s="41" t="e">
        <f>IF(B741&lt;&gt;"",M741-J741,"")</f>
        <v>#N/A</v>
      </c>
      <c r="M741" s="41" t="e">
        <f>IF(B741&lt;&gt;"",M740+I741+K741,"")</f>
        <v>#N/A</v>
      </c>
      <c r="N741" s="41" t="str">
        <f>IF(G741&lt;&gt;"",IF(E741&gt;=$G$7,$G$5,0),"")</f>
        <v/>
      </c>
      <c r="O741" s="41" t="str">
        <f t="shared" si="106"/>
        <v/>
      </c>
      <c r="P741" s="41" t="str">
        <f>IF(G741&lt;&gt;"",R740*H741/12,"")</f>
        <v/>
      </c>
      <c r="Q741" s="41" t="str">
        <f>IF(G741&lt;&gt;"",R741-O741,"")</f>
        <v/>
      </c>
      <c r="R741" s="41" t="str">
        <f>IF(G741&lt;&gt;"",R740+N741+P741,"")</f>
        <v/>
      </c>
      <c r="T741" s="40" t="e">
        <f t="shared" si="107"/>
        <v>#N/A</v>
      </c>
      <c r="U741" s="53" t="str">
        <f>J741</f>
        <v/>
      </c>
      <c r="V741" s="53" t="e">
        <f>M741</f>
        <v>#N/A</v>
      </c>
      <c r="W741" s="53" t="str">
        <f>O741</f>
        <v/>
      </c>
      <c r="X741" s="53" t="str">
        <f>R741</f>
        <v/>
      </c>
    </row>
    <row r="742" spans="1:24" x14ac:dyDescent="0.35">
      <c r="A742" s="37" t="str">
        <f t="shared" si="100"/>
        <v/>
      </c>
      <c r="B742" s="37" t="e">
        <f>IF(F742&lt;=$G$10,VLOOKUP('[1]KALKULATOR 2023 PPK'!A757,[1]Robocze!$B$23:$C$102,2),"")</f>
        <v>#N/A</v>
      </c>
      <c r="C742" s="37" t="e">
        <f t="shared" si="101"/>
        <v>#N/A</v>
      </c>
      <c r="D742" s="38" t="e">
        <f t="shared" si="102"/>
        <v>#N/A</v>
      </c>
      <c r="E742" s="39" t="e">
        <f t="shared" si="108"/>
        <v>#N/A</v>
      </c>
      <c r="F742" s="43" t="e">
        <f t="shared" si="103"/>
        <v>#N/A</v>
      </c>
      <c r="G742" s="40" t="str">
        <f t="shared" si="104"/>
        <v/>
      </c>
      <c r="H742" s="42" t="e">
        <f>IF(F742&lt;=$G$10,$G$3,"")</f>
        <v>#N/A</v>
      </c>
      <c r="I742" s="41" t="e">
        <f>IF(B742&lt;&gt;"",$G$4,"")</f>
        <v>#N/A</v>
      </c>
      <c r="J742" s="41" t="str">
        <f t="shared" si="105"/>
        <v/>
      </c>
      <c r="K742" s="41" t="e">
        <f>IF(B742&lt;&gt;"",J742*H742/12,"")</f>
        <v>#N/A</v>
      </c>
      <c r="L742" s="41" t="e">
        <f>IF(B742&lt;&gt;"",M742-J742,"")</f>
        <v>#N/A</v>
      </c>
      <c r="M742" s="41" t="e">
        <f>IF(B742&lt;&gt;"",M741+I742+K742,"")</f>
        <v>#N/A</v>
      </c>
      <c r="N742" s="41" t="str">
        <f>IF(G742&lt;&gt;"",IF(E742&gt;=$G$7,$G$5,0),"")</f>
        <v/>
      </c>
      <c r="O742" s="41" t="str">
        <f t="shared" si="106"/>
        <v/>
      </c>
      <c r="P742" s="41" t="str">
        <f>IF(G742&lt;&gt;"",R741*H742/12,"")</f>
        <v/>
      </c>
      <c r="Q742" s="41" t="str">
        <f>IF(G742&lt;&gt;"",R742-O742,"")</f>
        <v/>
      </c>
      <c r="R742" s="41" t="str">
        <f>IF(G742&lt;&gt;"",R741+N742+P742,"")</f>
        <v/>
      </c>
      <c r="T742" s="40" t="e">
        <f t="shared" si="107"/>
        <v>#N/A</v>
      </c>
      <c r="U742" s="53" t="str">
        <f>J742</f>
        <v/>
      </c>
      <c r="V742" s="53" t="e">
        <f>M742</f>
        <v>#N/A</v>
      </c>
      <c r="W742" s="53" t="str">
        <f>O742</f>
        <v/>
      </c>
      <c r="X742" s="53" t="str">
        <f>R742</f>
        <v/>
      </c>
    </row>
    <row r="743" spans="1:24" x14ac:dyDescent="0.35">
      <c r="A743" s="37" t="str">
        <f t="shared" si="100"/>
        <v/>
      </c>
      <c r="B743" s="37" t="e">
        <f>IF(F743&lt;=$G$10,VLOOKUP('[1]KALKULATOR 2023 PPK'!A758,[1]Robocze!$B$23:$C$102,2),"")</f>
        <v>#N/A</v>
      </c>
      <c r="C743" s="37" t="e">
        <f t="shared" si="101"/>
        <v>#N/A</v>
      </c>
      <c r="D743" s="38" t="e">
        <f t="shared" si="102"/>
        <v>#N/A</v>
      </c>
      <c r="E743" s="39" t="e">
        <f t="shared" si="108"/>
        <v>#N/A</v>
      </c>
      <c r="F743" s="43" t="e">
        <f t="shared" si="103"/>
        <v>#N/A</v>
      </c>
      <c r="G743" s="40" t="str">
        <f t="shared" si="104"/>
        <v/>
      </c>
      <c r="H743" s="42" t="e">
        <f>IF(F743&lt;=$G$10,$G$3,"")</f>
        <v>#N/A</v>
      </c>
      <c r="I743" s="41" t="e">
        <f>IF(B743&lt;&gt;"",$G$4,"")</f>
        <v>#N/A</v>
      </c>
      <c r="J743" s="41" t="str">
        <f t="shared" si="105"/>
        <v/>
      </c>
      <c r="K743" s="41" t="e">
        <f>IF(B743&lt;&gt;"",J743*H743/12,"")</f>
        <v>#N/A</v>
      </c>
      <c r="L743" s="41" t="e">
        <f>IF(B743&lt;&gt;"",M743-J743,"")</f>
        <v>#N/A</v>
      </c>
      <c r="M743" s="41" t="e">
        <f>IF(B743&lt;&gt;"",M742+I743+K743,"")</f>
        <v>#N/A</v>
      </c>
      <c r="N743" s="41" t="str">
        <f>IF(G743&lt;&gt;"",IF(E743&gt;=$G$7,$G$5,0),"")</f>
        <v/>
      </c>
      <c r="O743" s="41" t="str">
        <f t="shared" si="106"/>
        <v/>
      </c>
      <c r="P743" s="41" t="str">
        <f>IF(G743&lt;&gt;"",R742*H743/12,"")</f>
        <v/>
      </c>
      <c r="Q743" s="41" t="str">
        <f>IF(G743&lt;&gt;"",R743-O743,"")</f>
        <v/>
      </c>
      <c r="R743" s="41" t="str">
        <f>IF(G743&lt;&gt;"",R742+N743+P743,"")</f>
        <v/>
      </c>
      <c r="T743" s="40" t="e">
        <f t="shared" si="107"/>
        <v>#N/A</v>
      </c>
      <c r="U743" s="53" t="str">
        <f>J743</f>
        <v/>
      </c>
      <c r="V743" s="53" t="e">
        <f>M743</f>
        <v>#N/A</v>
      </c>
      <c r="W743" s="53" t="str">
        <f>O743</f>
        <v/>
      </c>
      <c r="X743" s="53" t="str">
        <f>R743</f>
        <v/>
      </c>
    </row>
    <row r="744" spans="1:24" x14ac:dyDescent="0.35">
      <c r="A744" s="37" t="str">
        <f t="shared" si="100"/>
        <v/>
      </c>
      <c r="B744" s="37" t="e">
        <f>IF(F744&lt;=$G$10,VLOOKUP('[1]KALKULATOR 2023 PPK'!A759,[1]Robocze!$B$23:$C$102,2),"")</f>
        <v>#N/A</v>
      </c>
      <c r="C744" s="37" t="e">
        <f t="shared" si="101"/>
        <v>#N/A</v>
      </c>
      <c r="D744" s="38" t="e">
        <f t="shared" si="102"/>
        <v>#N/A</v>
      </c>
      <c r="E744" s="39" t="e">
        <f t="shared" si="108"/>
        <v>#N/A</v>
      </c>
      <c r="F744" s="43" t="e">
        <f t="shared" si="103"/>
        <v>#N/A</v>
      </c>
      <c r="G744" s="40" t="str">
        <f t="shared" si="104"/>
        <v/>
      </c>
      <c r="H744" s="42" t="e">
        <f>IF(F744&lt;=$G$10,$G$3,"")</f>
        <v>#N/A</v>
      </c>
      <c r="I744" s="41" t="e">
        <f>IF(B744&lt;&gt;"",$G$4,"")</f>
        <v>#N/A</v>
      </c>
      <c r="J744" s="41" t="str">
        <f t="shared" si="105"/>
        <v/>
      </c>
      <c r="K744" s="41" t="e">
        <f>IF(B744&lt;&gt;"",J744*H744/12,"")</f>
        <v>#N/A</v>
      </c>
      <c r="L744" s="41" t="e">
        <f>IF(B744&lt;&gt;"",M744-J744,"")</f>
        <v>#N/A</v>
      </c>
      <c r="M744" s="41" t="e">
        <f>IF(B744&lt;&gt;"",M743+I744+K744,"")</f>
        <v>#N/A</v>
      </c>
      <c r="N744" s="41" t="str">
        <f>IF(G744&lt;&gt;"",IF(E744&gt;=$G$7,$G$5,0),"")</f>
        <v/>
      </c>
      <c r="O744" s="41" t="str">
        <f t="shared" si="106"/>
        <v/>
      </c>
      <c r="P744" s="41" t="str">
        <f>IF(G744&lt;&gt;"",R743*H744/12,"")</f>
        <v/>
      </c>
      <c r="Q744" s="41" t="str">
        <f>IF(G744&lt;&gt;"",R744-O744,"")</f>
        <v/>
      </c>
      <c r="R744" s="41" t="str">
        <f>IF(G744&lt;&gt;"",R743+N744+P744,"")</f>
        <v/>
      </c>
      <c r="T744" s="40" t="e">
        <f t="shared" si="107"/>
        <v>#N/A</v>
      </c>
      <c r="U744" s="53" t="str">
        <f>J744</f>
        <v/>
      </c>
      <c r="V744" s="53" t="e">
        <f>M744</f>
        <v>#N/A</v>
      </c>
      <c r="W744" s="53" t="str">
        <f>O744</f>
        <v/>
      </c>
      <c r="X744" s="53" t="str">
        <f>R744</f>
        <v/>
      </c>
    </row>
    <row r="745" spans="1:24" x14ac:dyDescent="0.35">
      <c r="A745" s="37" t="str">
        <f t="shared" si="100"/>
        <v/>
      </c>
      <c r="B745" s="37" t="e">
        <f>IF(F745&lt;=$G$10,VLOOKUP('[1]KALKULATOR 2023 PPK'!A760,[1]Robocze!$B$23:$C$102,2),"")</f>
        <v>#N/A</v>
      </c>
      <c r="C745" s="37" t="e">
        <f t="shared" si="101"/>
        <v>#N/A</v>
      </c>
      <c r="D745" s="38" t="e">
        <f t="shared" si="102"/>
        <v>#N/A</v>
      </c>
      <c r="E745" s="39" t="e">
        <f t="shared" si="108"/>
        <v>#N/A</v>
      </c>
      <c r="F745" s="43" t="e">
        <f t="shared" si="103"/>
        <v>#N/A</v>
      </c>
      <c r="G745" s="40" t="str">
        <f t="shared" si="104"/>
        <v/>
      </c>
      <c r="H745" s="42" t="e">
        <f>IF(F745&lt;=$G$10,$G$3,"")</f>
        <v>#N/A</v>
      </c>
      <c r="I745" s="41" t="e">
        <f>IF(B745&lt;&gt;"",$G$4,"")</f>
        <v>#N/A</v>
      </c>
      <c r="J745" s="41" t="str">
        <f t="shared" si="105"/>
        <v/>
      </c>
      <c r="K745" s="41" t="e">
        <f>IF(B745&lt;&gt;"",J745*H745/12,"")</f>
        <v>#N/A</v>
      </c>
      <c r="L745" s="41" t="e">
        <f>IF(B745&lt;&gt;"",M745-J745,"")</f>
        <v>#N/A</v>
      </c>
      <c r="M745" s="41" t="e">
        <f>IF(B745&lt;&gt;"",M744+I745+K745,"")</f>
        <v>#N/A</v>
      </c>
      <c r="N745" s="41" t="str">
        <f>IF(G745&lt;&gt;"",IF(E745&gt;=$G$7,$G$5,0),"")</f>
        <v/>
      </c>
      <c r="O745" s="41" t="str">
        <f t="shared" si="106"/>
        <v/>
      </c>
      <c r="P745" s="41" t="str">
        <f>IF(G745&lt;&gt;"",R744*H745/12,"")</f>
        <v/>
      </c>
      <c r="Q745" s="41" t="str">
        <f>IF(G745&lt;&gt;"",R745-O745,"")</f>
        <v/>
      </c>
      <c r="R745" s="41" t="str">
        <f>IF(G745&lt;&gt;"",R744+N745+P745,"")</f>
        <v/>
      </c>
      <c r="T745" s="40" t="e">
        <f t="shared" si="107"/>
        <v>#N/A</v>
      </c>
      <c r="U745" s="53" t="str">
        <f>J745</f>
        <v/>
      </c>
      <c r="V745" s="53" t="e">
        <f>M745</f>
        <v>#N/A</v>
      </c>
      <c r="W745" s="53" t="str">
        <f>O745</f>
        <v/>
      </c>
      <c r="X745" s="53" t="str">
        <f>R745</f>
        <v/>
      </c>
    </row>
    <row r="746" spans="1:24" x14ac:dyDescent="0.35">
      <c r="A746" s="37" t="str">
        <f t="shared" si="100"/>
        <v/>
      </c>
      <c r="B746" s="37" t="e">
        <f>IF(F746&lt;=$G$10,VLOOKUP('[1]KALKULATOR 2023 PPK'!A761,[1]Robocze!$B$23:$C$102,2),"")</f>
        <v>#N/A</v>
      </c>
      <c r="C746" s="37" t="e">
        <f t="shared" si="101"/>
        <v>#N/A</v>
      </c>
      <c r="D746" s="38" t="e">
        <f t="shared" si="102"/>
        <v>#N/A</v>
      </c>
      <c r="E746" s="39" t="e">
        <f t="shared" si="108"/>
        <v>#N/A</v>
      </c>
      <c r="F746" s="43" t="e">
        <f t="shared" si="103"/>
        <v>#N/A</v>
      </c>
      <c r="G746" s="40" t="str">
        <f t="shared" si="104"/>
        <v/>
      </c>
      <c r="H746" s="42" t="e">
        <f>IF(F746&lt;=$G$10,$G$3,"")</f>
        <v>#N/A</v>
      </c>
      <c r="I746" s="41" t="e">
        <f>IF(B746&lt;&gt;"",$G$4,"")</f>
        <v>#N/A</v>
      </c>
      <c r="J746" s="41" t="str">
        <f t="shared" si="105"/>
        <v/>
      </c>
      <c r="K746" s="41" t="e">
        <f>IF(B746&lt;&gt;"",J746*H746/12,"")</f>
        <v>#N/A</v>
      </c>
      <c r="L746" s="41" t="e">
        <f>IF(B746&lt;&gt;"",M746-J746,"")</f>
        <v>#N/A</v>
      </c>
      <c r="M746" s="41" t="e">
        <f>IF(B746&lt;&gt;"",M745+I746+K746,"")</f>
        <v>#N/A</v>
      </c>
      <c r="N746" s="41" t="str">
        <f>IF(G746&lt;&gt;"",IF(E746&gt;=$G$7,$G$5,0),"")</f>
        <v/>
      </c>
      <c r="O746" s="41" t="str">
        <f t="shared" si="106"/>
        <v/>
      </c>
      <c r="P746" s="41" t="str">
        <f>IF(G746&lt;&gt;"",R745*H746/12,"")</f>
        <v/>
      </c>
      <c r="Q746" s="41" t="str">
        <f>IF(G746&lt;&gt;"",R746-O746,"")</f>
        <v/>
      </c>
      <c r="R746" s="41" t="str">
        <f>IF(G746&lt;&gt;"",R745+N746+P746,"")</f>
        <v/>
      </c>
      <c r="T746" s="40" t="e">
        <f t="shared" si="107"/>
        <v>#N/A</v>
      </c>
      <c r="U746" s="53" t="str">
        <f>J746</f>
        <v/>
      </c>
      <c r="V746" s="53" t="e">
        <f>M746</f>
        <v>#N/A</v>
      </c>
      <c r="W746" s="53" t="str">
        <f>O746</f>
        <v/>
      </c>
      <c r="X746" s="53" t="str">
        <f>R746</f>
        <v/>
      </c>
    </row>
    <row r="747" spans="1:24" x14ac:dyDescent="0.35">
      <c r="A747" s="37" t="str">
        <f t="shared" si="100"/>
        <v/>
      </c>
      <c r="B747" s="37" t="e">
        <f>IF(F747&lt;=$G$10,VLOOKUP('[1]KALKULATOR 2023 PPK'!A762,[1]Robocze!$B$23:$C$102,2),"")</f>
        <v>#N/A</v>
      </c>
      <c r="C747" s="37" t="e">
        <f t="shared" si="101"/>
        <v>#N/A</v>
      </c>
      <c r="D747" s="38" t="e">
        <f t="shared" si="102"/>
        <v>#N/A</v>
      </c>
      <c r="E747" s="39" t="e">
        <f t="shared" si="108"/>
        <v>#N/A</v>
      </c>
      <c r="F747" s="43" t="e">
        <f t="shared" si="103"/>
        <v>#N/A</v>
      </c>
      <c r="G747" s="40" t="str">
        <f t="shared" si="104"/>
        <v/>
      </c>
      <c r="H747" s="42" t="e">
        <f>IF(F747&lt;=$G$10,$G$3,"")</f>
        <v>#N/A</v>
      </c>
      <c r="I747" s="41" t="e">
        <f>IF(B747&lt;&gt;"",$G$4,"")</f>
        <v>#N/A</v>
      </c>
      <c r="J747" s="41" t="str">
        <f t="shared" si="105"/>
        <v/>
      </c>
      <c r="K747" s="41" t="e">
        <f>IF(B747&lt;&gt;"",J747*H747/12,"")</f>
        <v>#N/A</v>
      </c>
      <c r="L747" s="41" t="e">
        <f>IF(B747&lt;&gt;"",M747-J747,"")</f>
        <v>#N/A</v>
      </c>
      <c r="M747" s="41" t="e">
        <f>IF(B747&lt;&gt;"",M746+I747+K747,"")</f>
        <v>#N/A</v>
      </c>
      <c r="N747" s="41" t="str">
        <f>IF(G747&lt;&gt;"",IF(E747&gt;=$G$7,$G$5,0),"")</f>
        <v/>
      </c>
      <c r="O747" s="41" t="str">
        <f t="shared" si="106"/>
        <v/>
      </c>
      <c r="P747" s="41" t="str">
        <f>IF(G747&lt;&gt;"",R746*H747/12,"")</f>
        <v/>
      </c>
      <c r="Q747" s="41" t="str">
        <f>IF(G747&lt;&gt;"",R747-O747,"")</f>
        <v/>
      </c>
      <c r="R747" s="41" t="str">
        <f>IF(G747&lt;&gt;"",R746+N747+P747,"")</f>
        <v/>
      </c>
      <c r="T747" s="40" t="e">
        <f t="shared" si="107"/>
        <v>#N/A</v>
      </c>
      <c r="U747" s="53" t="str">
        <f>J747</f>
        <v/>
      </c>
      <c r="V747" s="53" t="e">
        <f>M747</f>
        <v>#N/A</v>
      </c>
      <c r="W747" s="53" t="str">
        <f>O747</f>
        <v/>
      </c>
      <c r="X747" s="53" t="str">
        <f>R747</f>
        <v/>
      </c>
    </row>
    <row r="748" spans="1:24" x14ac:dyDescent="0.35">
      <c r="A748" s="37" t="str">
        <f t="shared" si="100"/>
        <v/>
      </c>
      <c r="B748" s="44" t="e">
        <f>IF(F748&lt;=$G$10,VLOOKUP('[1]KALKULATOR 2023 PPK'!A763,[1]Robocze!$B$23:$C$102,2),"")</f>
        <v>#N/A</v>
      </c>
      <c r="C748" s="44" t="e">
        <f t="shared" si="101"/>
        <v>#N/A</v>
      </c>
      <c r="D748" s="38" t="e">
        <f t="shared" si="102"/>
        <v>#N/A</v>
      </c>
      <c r="E748" s="45" t="e">
        <f t="shared" si="108"/>
        <v>#N/A</v>
      </c>
      <c r="F748" s="46" t="e">
        <f t="shared" si="103"/>
        <v>#N/A</v>
      </c>
      <c r="G748" s="47" t="str">
        <f t="shared" si="104"/>
        <v/>
      </c>
      <c r="H748" s="42" t="e">
        <f>IF(F748&lt;=$G$10,$G$3,"")</f>
        <v>#N/A</v>
      </c>
      <c r="I748" s="41" t="e">
        <f>IF(B748&lt;&gt;"",$G$4,"")</f>
        <v>#N/A</v>
      </c>
      <c r="J748" s="48" t="str">
        <f t="shared" si="105"/>
        <v/>
      </c>
      <c r="K748" s="41" t="e">
        <f>IF(B748&lt;&gt;"",J748*H748/12,"")</f>
        <v>#N/A</v>
      </c>
      <c r="L748" s="48" t="e">
        <f>IF(B748&lt;&gt;"",M748-J748,"")</f>
        <v>#N/A</v>
      </c>
      <c r="M748" s="41" t="e">
        <f>IF(B748&lt;&gt;"",M747+I748+K748,"")</f>
        <v>#N/A</v>
      </c>
      <c r="N748" s="41" t="str">
        <f>IF(G748&lt;&gt;"",IF(E748&gt;=$G$7,$G$5,0),"")</f>
        <v/>
      </c>
      <c r="O748" s="48" t="str">
        <f t="shared" si="106"/>
        <v/>
      </c>
      <c r="P748" s="41" t="str">
        <f>IF(G748&lt;&gt;"",R747*H748/12,"")</f>
        <v/>
      </c>
      <c r="Q748" s="48" t="str">
        <f>IF(G748&lt;&gt;"",R748-O748,"")</f>
        <v/>
      </c>
      <c r="R748" s="41" t="str">
        <f>IF(G748&lt;&gt;"",R747+N748+P748,"")</f>
        <v/>
      </c>
      <c r="T748" s="40" t="e">
        <f t="shared" si="107"/>
        <v>#N/A</v>
      </c>
      <c r="U748" s="53" t="str">
        <f>J748</f>
        <v/>
      </c>
      <c r="V748" s="53" t="e">
        <f>M748</f>
        <v>#N/A</v>
      </c>
      <c r="W748" s="53" t="str">
        <f>O748</f>
        <v/>
      </c>
      <c r="X748" s="53" t="str">
        <f>R748</f>
        <v/>
      </c>
    </row>
    <row r="749" spans="1:24" x14ac:dyDescent="0.35">
      <c r="A749" s="37" t="str">
        <f t="shared" si="100"/>
        <v/>
      </c>
      <c r="B749" s="37" t="e">
        <f>IF(F749&lt;=$G$10,VLOOKUP('[1]KALKULATOR 2023 PPK'!A764,[1]Robocze!$B$23:$C$102,2),"")</f>
        <v>#N/A</v>
      </c>
      <c r="C749" s="37" t="e">
        <f t="shared" si="101"/>
        <v>#N/A</v>
      </c>
      <c r="D749" s="38" t="e">
        <f t="shared" si="102"/>
        <v>#N/A</v>
      </c>
      <c r="E749" s="39" t="e">
        <f t="shared" si="108"/>
        <v>#N/A</v>
      </c>
      <c r="F749" s="40" t="e">
        <f t="shared" si="103"/>
        <v>#N/A</v>
      </c>
      <c r="G749" s="40" t="str">
        <f t="shared" si="104"/>
        <v/>
      </c>
      <c r="H749" s="42" t="e">
        <f>IF(F749&lt;=$G$10,$G$3,"")</f>
        <v>#N/A</v>
      </c>
      <c r="I749" s="41" t="e">
        <f>IF(B749&lt;&gt;"",$G$4,"")</f>
        <v>#N/A</v>
      </c>
      <c r="J749" s="41" t="str">
        <f t="shared" si="105"/>
        <v/>
      </c>
      <c r="K749" s="41" t="e">
        <f>IF(B749&lt;&gt;"",J749*H749/12,"")</f>
        <v>#N/A</v>
      </c>
      <c r="L749" s="41" t="e">
        <f>IF(B749&lt;&gt;"",M749-J749,"")</f>
        <v>#N/A</v>
      </c>
      <c r="M749" s="41" t="e">
        <f>IF(B749&lt;&gt;"",M748+I749+K749,"")</f>
        <v>#N/A</v>
      </c>
      <c r="N749" s="41" t="str">
        <f>IF(G749&lt;&gt;"",IF(E749&gt;=$G$7,$G$5,0),"")</f>
        <v/>
      </c>
      <c r="O749" s="41" t="str">
        <f t="shared" si="106"/>
        <v/>
      </c>
      <c r="P749" s="41" t="str">
        <f>IF(G749&lt;&gt;"",R748*H749/12,"")</f>
        <v/>
      </c>
      <c r="Q749" s="41" t="str">
        <f>IF(G749&lt;&gt;"",R749-O749,"")</f>
        <v/>
      </c>
      <c r="R749" s="41" t="str">
        <f>IF(G749&lt;&gt;"",R748+N749+P749,"")</f>
        <v/>
      </c>
      <c r="T749" s="40" t="e">
        <f t="shared" si="107"/>
        <v>#N/A</v>
      </c>
      <c r="U749" s="53" t="str">
        <f>J749</f>
        <v/>
      </c>
      <c r="V749" s="53" t="e">
        <f>M749</f>
        <v>#N/A</v>
      </c>
      <c r="W749" s="53" t="str">
        <f>O749</f>
        <v/>
      </c>
      <c r="X749" s="53" t="str">
        <f>R749</f>
        <v/>
      </c>
    </row>
    <row r="750" spans="1:24" x14ac:dyDescent="0.35">
      <c r="A750" s="37" t="str">
        <f t="shared" si="100"/>
        <v/>
      </c>
      <c r="B750" s="37" t="e">
        <f>IF(F750&lt;=$G$10,VLOOKUP('[1]KALKULATOR 2023 PPK'!A765,[1]Robocze!$B$23:$C$102,2),"")</f>
        <v>#N/A</v>
      </c>
      <c r="C750" s="37" t="e">
        <f t="shared" si="101"/>
        <v>#N/A</v>
      </c>
      <c r="D750" s="38" t="e">
        <f t="shared" si="102"/>
        <v>#N/A</v>
      </c>
      <c r="E750" s="39" t="e">
        <f t="shared" si="108"/>
        <v>#N/A</v>
      </c>
      <c r="F750" s="43" t="e">
        <f t="shared" si="103"/>
        <v>#N/A</v>
      </c>
      <c r="G750" s="40" t="str">
        <f t="shared" si="104"/>
        <v/>
      </c>
      <c r="H750" s="42" t="e">
        <f>IF(F750&lt;=$G$10,$G$3,"")</f>
        <v>#N/A</v>
      </c>
      <c r="I750" s="41" t="e">
        <f>IF(B750&lt;&gt;"",$G$4,"")</f>
        <v>#N/A</v>
      </c>
      <c r="J750" s="41" t="str">
        <f t="shared" si="105"/>
        <v/>
      </c>
      <c r="K750" s="41" t="e">
        <f>IF(B750&lt;&gt;"",J750*H750/12,"")</f>
        <v>#N/A</v>
      </c>
      <c r="L750" s="41" t="e">
        <f>IF(B750&lt;&gt;"",M750-J750,"")</f>
        <v>#N/A</v>
      </c>
      <c r="M750" s="41" t="e">
        <f>IF(B750&lt;&gt;"",M749+I750+K750,"")</f>
        <v>#N/A</v>
      </c>
      <c r="N750" s="41" t="str">
        <f>IF(G750&lt;&gt;"",IF(E750&gt;=$G$7,$G$5,0),"")</f>
        <v/>
      </c>
      <c r="O750" s="41" t="str">
        <f t="shared" si="106"/>
        <v/>
      </c>
      <c r="P750" s="41" t="str">
        <f>IF(G750&lt;&gt;"",R749*H750/12,"")</f>
        <v/>
      </c>
      <c r="Q750" s="41" t="str">
        <f>IF(G750&lt;&gt;"",R750-O750,"")</f>
        <v/>
      </c>
      <c r="R750" s="41" t="str">
        <f>IF(G750&lt;&gt;"",R749+N750+P750,"")</f>
        <v/>
      </c>
      <c r="T750" s="40" t="e">
        <f t="shared" si="107"/>
        <v>#N/A</v>
      </c>
      <c r="U750" s="53" t="str">
        <f>J750</f>
        <v/>
      </c>
      <c r="V750" s="53" t="e">
        <f>M750</f>
        <v>#N/A</v>
      </c>
      <c r="W750" s="53" t="str">
        <f>O750</f>
        <v/>
      </c>
      <c r="X750" s="53" t="str">
        <f>R750</f>
        <v/>
      </c>
    </row>
    <row r="751" spans="1:24" x14ac:dyDescent="0.35">
      <c r="A751" s="37" t="str">
        <f t="shared" si="100"/>
        <v/>
      </c>
      <c r="B751" s="37" t="e">
        <f>IF(F751&lt;=$G$10,VLOOKUP('[1]KALKULATOR 2023 PPK'!A766,[1]Robocze!$B$23:$C$102,2),"")</f>
        <v>#N/A</v>
      </c>
      <c r="C751" s="37" t="e">
        <f t="shared" si="101"/>
        <v>#N/A</v>
      </c>
      <c r="D751" s="38" t="e">
        <f t="shared" si="102"/>
        <v>#N/A</v>
      </c>
      <c r="E751" s="39" t="e">
        <f t="shared" si="108"/>
        <v>#N/A</v>
      </c>
      <c r="F751" s="43" t="e">
        <f t="shared" si="103"/>
        <v>#N/A</v>
      </c>
      <c r="G751" s="40" t="str">
        <f t="shared" si="104"/>
        <v/>
      </c>
      <c r="H751" s="42" t="e">
        <f>IF(F751&lt;=$G$10,$G$3,"")</f>
        <v>#N/A</v>
      </c>
      <c r="I751" s="41" t="e">
        <f>IF(B751&lt;&gt;"",$G$4,"")</f>
        <v>#N/A</v>
      </c>
      <c r="J751" s="41" t="str">
        <f t="shared" si="105"/>
        <v/>
      </c>
      <c r="K751" s="41" t="e">
        <f>IF(B751&lt;&gt;"",J751*H751/12,"")</f>
        <v>#N/A</v>
      </c>
      <c r="L751" s="41" t="e">
        <f>IF(B751&lt;&gt;"",M751-J751,"")</f>
        <v>#N/A</v>
      </c>
      <c r="M751" s="41" t="e">
        <f>IF(B751&lt;&gt;"",M750+I751+K751,"")</f>
        <v>#N/A</v>
      </c>
      <c r="N751" s="41" t="str">
        <f>IF(G751&lt;&gt;"",IF(E751&gt;=$G$7,$G$5,0),"")</f>
        <v/>
      </c>
      <c r="O751" s="41" t="str">
        <f t="shared" si="106"/>
        <v/>
      </c>
      <c r="P751" s="41" t="str">
        <f>IF(G751&lt;&gt;"",R750*H751/12,"")</f>
        <v/>
      </c>
      <c r="Q751" s="41" t="str">
        <f>IF(G751&lt;&gt;"",R751-O751,"")</f>
        <v/>
      </c>
      <c r="R751" s="41" t="str">
        <f>IF(G751&lt;&gt;"",R750+N751+P751,"")</f>
        <v/>
      </c>
      <c r="T751" s="40" t="e">
        <f t="shared" si="107"/>
        <v>#N/A</v>
      </c>
      <c r="U751" s="53" t="str">
        <f>J751</f>
        <v/>
      </c>
      <c r="V751" s="53" t="e">
        <f>M751</f>
        <v>#N/A</v>
      </c>
      <c r="W751" s="53" t="str">
        <f>O751</f>
        <v/>
      </c>
      <c r="X751" s="53" t="str">
        <f>R751</f>
        <v/>
      </c>
    </row>
    <row r="752" spans="1:24" x14ac:dyDescent="0.35">
      <c r="A752" s="37" t="str">
        <f t="shared" si="100"/>
        <v/>
      </c>
      <c r="B752" s="37" t="e">
        <f>IF(F752&lt;=$G$10,VLOOKUP('[1]KALKULATOR 2023 PPK'!A767,[1]Robocze!$B$23:$C$102,2),"")</f>
        <v>#N/A</v>
      </c>
      <c r="C752" s="37" t="e">
        <f t="shared" si="101"/>
        <v>#N/A</v>
      </c>
      <c r="D752" s="38" t="e">
        <f t="shared" si="102"/>
        <v>#N/A</v>
      </c>
      <c r="E752" s="39" t="e">
        <f t="shared" si="108"/>
        <v>#N/A</v>
      </c>
      <c r="F752" s="43" t="e">
        <f t="shared" si="103"/>
        <v>#N/A</v>
      </c>
      <c r="G752" s="40" t="str">
        <f t="shared" si="104"/>
        <v/>
      </c>
      <c r="H752" s="42" t="e">
        <f>IF(F752&lt;=$G$10,$G$3,"")</f>
        <v>#N/A</v>
      </c>
      <c r="I752" s="41" t="e">
        <f>IF(B752&lt;&gt;"",$G$4,"")</f>
        <v>#N/A</v>
      </c>
      <c r="J752" s="41" t="str">
        <f t="shared" si="105"/>
        <v/>
      </c>
      <c r="K752" s="41" t="e">
        <f>IF(B752&lt;&gt;"",J752*H752/12,"")</f>
        <v>#N/A</v>
      </c>
      <c r="L752" s="41" t="e">
        <f>IF(B752&lt;&gt;"",M752-J752,"")</f>
        <v>#N/A</v>
      </c>
      <c r="M752" s="41" t="e">
        <f>IF(B752&lt;&gt;"",M751+I752+K752,"")</f>
        <v>#N/A</v>
      </c>
      <c r="N752" s="41" t="str">
        <f>IF(G752&lt;&gt;"",IF(E752&gt;=$G$7,$G$5,0),"")</f>
        <v/>
      </c>
      <c r="O752" s="41" t="str">
        <f t="shared" si="106"/>
        <v/>
      </c>
      <c r="P752" s="41" t="str">
        <f>IF(G752&lt;&gt;"",R751*H752/12,"")</f>
        <v/>
      </c>
      <c r="Q752" s="41" t="str">
        <f>IF(G752&lt;&gt;"",R752-O752,"")</f>
        <v/>
      </c>
      <c r="R752" s="41" t="str">
        <f>IF(G752&lt;&gt;"",R751+N752+P752,"")</f>
        <v/>
      </c>
      <c r="T752" s="40" t="e">
        <f t="shared" si="107"/>
        <v>#N/A</v>
      </c>
      <c r="U752" s="53" t="str">
        <f>J752</f>
        <v/>
      </c>
      <c r="V752" s="53" t="e">
        <f>M752</f>
        <v>#N/A</v>
      </c>
      <c r="W752" s="53" t="str">
        <f>O752</f>
        <v/>
      </c>
      <c r="X752" s="53" t="str">
        <f>R752</f>
        <v/>
      </c>
    </row>
    <row r="753" spans="1:24" x14ac:dyDescent="0.35">
      <c r="A753" s="37" t="str">
        <f t="shared" si="100"/>
        <v/>
      </c>
      <c r="B753" s="37" t="e">
        <f>IF(F753&lt;=$G$10,VLOOKUP('[1]KALKULATOR 2023 PPK'!A768,[1]Robocze!$B$23:$C$102,2),"")</f>
        <v>#N/A</v>
      </c>
      <c r="C753" s="37" t="e">
        <f t="shared" si="101"/>
        <v>#N/A</v>
      </c>
      <c r="D753" s="38" t="e">
        <f t="shared" si="102"/>
        <v>#N/A</v>
      </c>
      <c r="E753" s="39" t="e">
        <f t="shared" si="108"/>
        <v>#N/A</v>
      </c>
      <c r="F753" s="43" t="e">
        <f t="shared" si="103"/>
        <v>#N/A</v>
      </c>
      <c r="G753" s="40" t="str">
        <f t="shared" si="104"/>
        <v/>
      </c>
      <c r="H753" s="42" t="e">
        <f>IF(F753&lt;=$G$10,$G$3,"")</f>
        <v>#N/A</v>
      </c>
      <c r="I753" s="41" t="e">
        <f>IF(B753&lt;&gt;"",$G$4,"")</f>
        <v>#N/A</v>
      </c>
      <c r="J753" s="41" t="str">
        <f t="shared" si="105"/>
        <v/>
      </c>
      <c r="K753" s="41" t="e">
        <f>IF(B753&lt;&gt;"",J753*H753/12,"")</f>
        <v>#N/A</v>
      </c>
      <c r="L753" s="41" t="e">
        <f>IF(B753&lt;&gt;"",M753-J753,"")</f>
        <v>#N/A</v>
      </c>
      <c r="M753" s="41" t="e">
        <f>IF(B753&lt;&gt;"",M752+I753+K753,"")</f>
        <v>#N/A</v>
      </c>
      <c r="N753" s="41" t="str">
        <f>IF(G753&lt;&gt;"",IF(E753&gt;=$G$7,$G$5,0),"")</f>
        <v/>
      </c>
      <c r="O753" s="41" t="str">
        <f t="shared" si="106"/>
        <v/>
      </c>
      <c r="P753" s="41" t="str">
        <f>IF(G753&lt;&gt;"",R752*H753/12,"")</f>
        <v/>
      </c>
      <c r="Q753" s="41" t="str">
        <f>IF(G753&lt;&gt;"",R753-O753,"")</f>
        <v/>
      </c>
      <c r="R753" s="41" t="str">
        <f>IF(G753&lt;&gt;"",R752+N753+P753,"")</f>
        <v/>
      </c>
      <c r="T753" s="40" t="e">
        <f t="shared" si="107"/>
        <v>#N/A</v>
      </c>
      <c r="U753" s="53" t="str">
        <f>J753</f>
        <v/>
      </c>
      <c r="V753" s="53" t="e">
        <f>M753</f>
        <v>#N/A</v>
      </c>
      <c r="W753" s="53" t="str">
        <f>O753</f>
        <v/>
      </c>
      <c r="X753" s="53" t="str">
        <f>R753</f>
        <v/>
      </c>
    </row>
    <row r="754" spans="1:24" x14ac:dyDescent="0.35">
      <c r="A754" s="37" t="str">
        <f t="shared" si="100"/>
        <v/>
      </c>
      <c r="B754" s="37" t="e">
        <f>IF(F754&lt;=$G$10,VLOOKUP('[1]KALKULATOR 2023 PPK'!A769,[1]Robocze!$B$23:$C$102,2),"")</f>
        <v>#N/A</v>
      </c>
      <c r="C754" s="37" t="e">
        <f t="shared" si="101"/>
        <v>#N/A</v>
      </c>
      <c r="D754" s="38" t="e">
        <f t="shared" si="102"/>
        <v>#N/A</v>
      </c>
      <c r="E754" s="39" t="e">
        <f t="shared" si="108"/>
        <v>#N/A</v>
      </c>
      <c r="F754" s="43" t="e">
        <f t="shared" si="103"/>
        <v>#N/A</v>
      </c>
      <c r="G754" s="40" t="str">
        <f t="shared" si="104"/>
        <v/>
      </c>
      <c r="H754" s="42" t="e">
        <f>IF(F754&lt;=$G$10,$G$3,"")</f>
        <v>#N/A</v>
      </c>
      <c r="I754" s="41" t="e">
        <f>IF(B754&lt;&gt;"",$G$4,"")</f>
        <v>#N/A</v>
      </c>
      <c r="J754" s="41" t="str">
        <f t="shared" si="105"/>
        <v/>
      </c>
      <c r="K754" s="41" t="e">
        <f>IF(B754&lt;&gt;"",J754*H754/12,"")</f>
        <v>#N/A</v>
      </c>
      <c r="L754" s="41" t="e">
        <f>IF(B754&lt;&gt;"",M754-J754,"")</f>
        <v>#N/A</v>
      </c>
      <c r="M754" s="41" t="e">
        <f>IF(B754&lt;&gt;"",M753+I754+K754,"")</f>
        <v>#N/A</v>
      </c>
      <c r="N754" s="41" t="str">
        <f>IF(G754&lt;&gt;"",IF(E754&gt;=$G$7,$G$5,0),"")</f>
        <v/>
      </c>
      <c r="O754" s="41" t="str">
        <f t="shared" si="106"/>
        <v/>
      </c>
      <c r="P754" s="41" t="str">
        <f>IF(G754&lt;&gt;"",R753*H754/12,"")</f>
        <v/>
      </c>
      <c r="Q754" s="41" t="str">
        <f>IF(G754&lt;&gt;"",R754-O754,"")</f>
        <v/>
      </c>
      <c r="R754" s="41" t="str">
        <f>IF(G754&lt;&gt;"",R753+N754+P754,"")</f>
        <v/>
      </c>
      <c r="T754" s="40" t="e">
        <f t="shared" si="107"/>
        <v>#N/A</v>
      </c>
      <c r="U754" s="53" t="str">
        <f>J754</f>
        <v/>
      </c>
      <c r="V754" s="53" t="e">
        <f>M754</f>
        <v>#N/A</v>
      </c>
      <c r="W754" s="53" t="str">
        <f>O754</f>
        <v/>
      </c>
      <c r="X754" s="53" t="str">
        <f>R754</f>
        <v/>
      </c>
    </row>
    <row r="755" spans="1:24" x14ac:dyDescent="0.35">
      <c r="A755" s="37" t="str">
        <f t="shared" si="100"/>
        <v/>
      </c>
      <c r="B755" s="37" t="e">
        <f>IF(F755&lt;=$G$10,VLOOKUP('[1]KALKULATOR 2023 PPK'!A770,[1]Robocze!$B$23:$C$102,2),"")</f>
        <v>#N/A</v>
      </c>
      <c r="C755" s="37" t="e">
        <f t="shared" si="101"/>
        <v>#N/A</v>
      </c>
      <c r="D755" s="38" t="e">
        <f t="shared" si="102"/>
        <v>#N/A</v>
      </c>
      <c r="E755" s="39" t="e">
        <f t="shared" si="108"/>
        <v>#N/A</v>
      </c>
      <c r="F755" s="43" t="e">
        <f t="shared" si="103"/>
        <v>#N/A</v>
      </c>
      <c r="G755" s="40" t="str">
        <f t="shared" si="104"/>
        <v/>
      </c>
      <c r="H755" s="42" t="e">
        <f>IF(F755&lt;=$G$10,$G$3,"")</f>
        <v>#N/A</v>
      </c>
      <c r="I755" s="41" t="e">
        <f>IF(B755&lt;&gt;"",$G$4,"")</f>
        <v>#N/A</v>
      </c>
      <c r="J755" s="41" t="str">
        <f t="shared" si="105"/>
        <v/>
      </c>
      <c r="K755" s="41" t="e">
        <f>IF(B755&lt;&gt;"",J755*H755/12,"")</f>
        <v>#N/A</v>
      </c>
      <c r="L755" s="41" t="e">
        <f>IF(B755&lt;&gt;"",M755-J755,"")</f>
        <v>#N/A</v>
      </c>
      <c r="M755" s="41" t="e">
        <f>IF(B755&lt;&gt;"",M754+I755+K755,"")</f>
        <v>#N/A</v>
      </c>
      <c r="N755" s="41" t="str">
        <f>IF(G755&lt;&gt;"",IF(E755&gt;=$G$7,$G$5,0),"")</f>
        <v/>
      </c>
      <c r="O755" s="41" t="str">
        <f t="shared" si="106"/>
        <v/>
      </c>
      <c r="P755" s="41" t="str">
        <f>IF(G755&lt;&gt;"",R754*H755/12,"")</f>
        <v/>
      </c>
      <c r="Q755" s="41" t="str">
        <f>IF(G755&lt;&gt;"",R755-O755,"")</f>
        <v/>
      </c>
      <c r="R755" s="41" t="str">
        <f>IF(G755&lt;&gt;"",R754+N755+P755,"")</f>
        <v/>
      </c>
      <c r="T755" s="40" t="e">
        <f t="shared" si="107"/>
        <v>#N/A</v>
      </c>
      <c r="U755" s="53" t="str">
        <f>J755</f>
        <v/>
      </c>
      <c r="V755" s="53" t="e">
        <f>M755</f>
        <v>#N/A</v>
      </c>
      <c r="W755" s="53" t="str">
        <f>O755</f>
        <v/>
      </c>
      <c r="X755" s="53" t="str">
        <f>R755</f>
        <v/>
      </c>
    </row>
    <row r="756" spans="1:24" x14ac:dyDescent="0.35">
      <c r="A756" s="37" t="str">
        <f t="shared" si="100"/>
        <v/>
      </c>
      <c r="B756" s="37" t="e">
        <f>IF(F756&lt;=$G$10,VLOOKUP('[1]KALKULATOR 2023 PPK'!A771,[1]Robocze!$B$23:$C$102,2),"")</f>
        <v>#N/A</v>
      </c>
      <c r="C756" s="37" t="e">
        <f t="shared" si="101"/>
        <v>#N/A</v>
      </c>
      <c r="D756" s="38" t="e">
        <f t="shared" si="102"/>
        <v>#N/A</v>
      </c>
      <c r="E756" s="39" t="e">
        <f t="shared" si="108"/>
        <v>#N/A</v>
      </c>
      <c r="F756" s="43" t="e">
        <f t="shared" si="103"/>
        <v>#N/A</v>
      </c>
      <c r="G756" s="40" t="str">
        <f t="shared" si="104"/>
        <v/>
      </c>
      <c r="H756" s="42" t="e">
        <f>IF(F756&lt;=$G$10,$G$3,"")</f>
        <v>#N/A</v>
      </c>
      <c r="I756" s="41" t="e">
        <f>IF(B756&lt;&gt;"",$G$4,"")</f>
        <v>#N/A</v>
      </c>
      <c r="J756" s="41" t="str">
        <f t="shared" si="105"/>
        <v/>
      </c>
      <c r="K756" s="41" t="e">
        <f>IF(B756&lt;&gt;"",J756*H756/12,"")</f>
        <v>#N/A</v>
      </c>
      <c r="L756" s="41" t="e">
        <f>IF(B756&lt;&gt;"",M756-J756,"")</f>
        <v>#N/A</v>
      </c>
      <c r="M756" s="41" t="e">
        <f>IF(B756&lt;&gt;"",M755+I756+K756,"")</f>
        <v>#N/A</v>
      </c>
      <c r="N756" s="41" t="str">
        <f>IF(G756&lt;&gt;"",IF(E756&gt;=$G$7,$G$5,0),"")</f>
        <v/>
      </c>
      <c r="O756" s="41" t="str">
        <f t="shared" si="106"/>
        <v/>
      </c>
      <c r="P756" s="41" t="str">
        <f>IF(G756&lt;&gt;"",R755*H756/12,"")</f>
        <v/>
      </c>
      <c r="Q756" s="41" t="str">
        <f>IF(G756&lt;&gt;"",R756-O756,"")</f>
        <v/>
      </c>
      <c r="R756" s="41" t="str">
        <f>IF(G756&lt;&gt;"",R755+N756+P756,"")</f>
        <v/>
      </c>
      <c r="T756" s="40" t="e">
        <f t="shared" si="107"/>
        <v>#N/A</v>
      </c>
      <c r="U756" s="53" t="str">
        <f>J756</f>
        <v/>
      </c>
      <c r="V756" s="53" t="e">
        <f>M756</f>
        <v>#N/A</v>
      </c>
      <c r="W756" s="53" t="str">
        <f>O756</f>
        <v/>
      </c>
      <c r="X756" s="53" t="str">
        <f>R756</f>
        <v/>
      </c>
    </row>
    <row r="757" spans="1:24" x14ac:dyDescent="0.35">
      <c r="A757" s="37" t="str">
        <f t="shared" si="100"/>
        <v/>
      </c>
      <c r="B757" s="37" t="e">
        <f>IF(F757&lt;=$G$10,VLOOKUP('[1]KALKULATOR 2023 PPK'!A772,[1]Robocze!$B$23:$C$102,2),"")</f>
        <v>#N/A</v>
      </c>
      <c r="C757" s="37" t="e">
        <f t="shared" si="101"/>
        <v>#N/A</v>
      </c>
      <c r="D757" s="38" t="e">
        <f t="shared" si="102"/>
        <v>#N/A</v>
      </c>
      <c r="E757" s="39" t="e">
        <f t="shared" si="108"/>
        <v>#N/A</v>
      </c>
      <c r="F757" s="43" t="e">
        <f t="shared" si="103"/>
        <v>#N/A</v>
      </c>
      <c r="G757" s="40" t="str">
        <f t="shared" si="104"/>
        <v/>
      </c>
      <c r="H757" s="42" t="e">
        <f>IF(F757&lt;=$G$10,$G$3,"")</f>
        <v>#N/A</v>
      </c>
      <c r="I757" s="41" t="e">
        <f>IF(B757&lt;&gt;"",$G$4,"")</f>
        <v>#N/A</v>
      </c>
      <c r="J757" s="41" t="str">
        <f t="shared" si="105"/>
        <v/>
      </c>
      <c r="K757" s="41" t="e">
        <f>IF(B757&lt;&gt;"",J757*H757/12,"")</f>
        <v>#N/A</v>
      </c>
      <c r="L757" s="41" t="e">
        <f>IF(B757&lt;&gt;"",M757-J757,"")</f>
        <v>#N/A</v>
      </c>
      <c r="M757" s="41" t="e">
        <f>IF(B757&lt;&gt;"",M756+I757+K757,"")</f>
        <v>#N/A</v>
      </c>
      <c r="N757" s="41" t="str">
        <f>IF(G757&lt;&gt;"",IF(E757&gt;=$G$7,$G$5,0),"")</f>
        <v/>
      </c>
      <c r="O757" s="41" t="str">
        <f t="shared" si="106"/>
        <v/>
      </c>
      <c r="P757" s="41" t="str">
        <f>IF(G757&lt;&gt;"",R756*H757/12,"")</f>
        <v/>
      </c>
      <c r="Q757" s="41" t="str">
        <f>IF(G757&lt;&gt;"",R757-O757,"")</f>
        <v/>
      </c>
      <c r="R757" s="41" t="str">
        <f>IF(G757&lt;&gt;"",R756+N757+P757,"")</f>
        <v/>
      </c>
      <c r="T757" s="40" t="e">
        <f t="shared" si="107"/>
        <v>#N/A</v>
      </c>
      <c r="U757" s="53" t="str">
        <f>J757</f>
        <v/>
      </c>
      <c r="V757" s="53" t="e">
        <f>M757</f>
        <v>#N/A</v>
      </c>
      <c r="W757" s="53" t="str">
        <f>O757</f>
        <v/>
      </c>
      <c r="X757" s="53" t="str">
        <f>R757</f>
        <v/>
      </c>
    </row>
    <row r="758" spans="1:24" x14ac:dyDescent="0.35">
      <c r="A758" s="37" t="str">
        <f t="shared" si="100"/>
        <v/>
      </c>
      <c r="B758" s="37" t="e">
        <f>IF(F758&lt;=$G$10,VLOOKUP('[1]KALKULATOR 2023 PPK'!A773,[1]Robocze!$B$23:$C$102,2),"")</f>
        <v>#N/A</v>
      </c>
      <c r="C758" s="37" t="e">
        <f t="shared" si="101"/>
        <v>#N/A</v>
      </c>
      <c r="D758" s="38" t="e">
        <f t="shared" si="102"/>
        <v>#N/A</v>
      </c>
      <c r="E758" s="39" t="e">
        <f t="shared" si="108"/>
        <v>#N/A</v>
      </c>
      <c r="F758" s="43" t="e">
        <f t="shared" si="103"/>
        <v>#N/A</v>
      </c>
      <c r="G758" s="40" t="str">
        <f t="shared" si="104"/>
        <v/>
      </c>
      <c r="H758" s="42" t="e">
        <f>IF(F758&lt;=$G$10,$G$3,"")</f>
        <v>#N/A</v>
      </c>
      <c r="I758" s="41" t="e">
        <f>IF(B758&lt;&gt;"",$G$4,"")</f>
        <v>#N/A</v>
      </c>
      <c r="J758" s="41" t="str">
        <f t="shared" si="105"/>
        <v/>
      </c>
      <c r="K758" s="41" t="e">
        <f>IF(B758&lt;&gt;"",J758*H758/12,"")</f>
        <v>#N/A</v>
      </c>
      <c r="L758" s="41" t="e">
        <f>IF(B758&lt;&gt;"",M758-J758,"")</f>
        <v>#N/A</v>
      </c>
      <c r="M758" s="41" t="e">
        <f>IF(B758&lt;&gt;"",M757+I758+K758,"")</f>
        <v>#N/A</v>
      </c>
      <c r="N758" s="41" t="str">
        <f>IF(G758&lt;&gt;"",IF(E758&gt;=$G$7,$G$5,0),"")</f>
        <v/>
      </c>
      <c r="O758" s="41" t="str">
        <f t="shared" si="106"/>
        <v/>
      </c>
      <c r="P758" s="41" t="str">
        <f>IF(G758&lt;&gt;"",R757*H758/12,"")</f>
        <v/>
      </c>
      <c r="Q758" s="41" t="str">
        <f>IF(G758&lt;&gt;"",R758-O758,"")</f>
        <v/>
      </c>
      <c r="R758" s="41" t="str">
        <f>IF(G758&lt;&gt;"",R757+N758+P758,"")</f>
        <v/>
      </c>
      <c r="T758" s="40" t="e">
        <f t="shared" si="107"/>
        <v>#N/A</v>
      </c>
      <c r="U758" s="53" t="str">
        <f>J758</f>
        <v/>
      </c>
      <c r="V758" s="53" t="e">
        <f>M758</f>
        <v>#N/A</v>
      </c>
      <c r="W758" s="53" t="str">
        <f>O758</f>
        <v/>
      </c>
      <c r="X758" s="53" t="str">
        <f>R758</f>
        <v/>
      </c>
    </row>
    <row r="759" spans="1:24" x14ac:dyDescent="0.35">
      <c r="A759" s="37" t="str">
        <f t="shared" si="100"/>
        <v/>
      </c>
      <c r="B759" s="37" t="e">
        <f>IF(F759&lt;=$G$10,VLOOKUP('[1]KALKULATOR 2023 PPK'!A774,[1]Robocze!$B$23:$C$102,2),"")</f>
        <v>#N/A</v>
      </c>
      <c r="C759" s="37" t="e">
        <f t="shared" si="101"/>
        <v>#N/A</v>
      </c>
      <c r="D759" s="38" t="e">
        <f t="shared" si="102"/>
        <v>#N/A</v>
      </c>
      <c r="E759" s="39" t="e">
        <f t="shared" si="108"/>
        <v>#N/A</v>
      </c>
      <c r="F759" s="43" t="e">
        <f t="shared" si="103"/>
        <v>#N/A</v>
      </c>
      <c r="G759" s="40" t="str">
        <f t="shared" si="104"/>
        <v/>
      </c>
      <c r="H759" s="42" t="e">
        <f>IF(F759&lt;=$G$10,$G$3,"")</f>
        <v>#N/A</v>
      </c>
      <c r="I759" s="41" t="e">
        <f>IF(B759&lt;&gt;"",$G$4,"")</f>
        <v>#N/A</v>
      </c>
      <c r="J759" s="41" t="str">
        <f t="shared" si="105"/>
        <v/>
      </c>
      <c r="K759" s="41" t="e">
        <f>IF(B759&lt;&gt;"",J759*H759/12,"")</f>
        <v>#N/A</v>
      </c>
      <c r="L759" s="41" t="e">
        <f>IF(B759&lt;&gt;"",M759-J759,"")</f>
        <v>#N/A</v>
      </c>
      <c r="M759" s="41" t="e">
        <f>IF(B759&lt;&gt;"",M758+I759+K759,"")</f>
        <v>#N/A</v>
      </c>
      <c r="N759" s="41" t="str">
        <f>IF(G759&lt;&gt;"",IF(E759&gt;=$G$7,$G$5,0),"")</f>
        <v/>
      </c>
      <c r="O759" s="41" t="str">
        <f t="shared" si="106"/>
        <v/>
      </c>
      <c r="P759" s="41" t="str">
        <f>IF(G759&lt;&gt;"",R758*H759/12,"")</f>
        <v/>
      </c>
      <c r="Q759" s="41" t="str">
        <f>IF(G759&lt;&gt;"",R759-O759,"")</f>
        <v/>
      </c>
      <c r="R759" s="41" t="str">
        <f>IF(G759&lt;&gt;"",R758+N759+P759,"")</f>
        <v/>
      </c>
      <c r="T759" s="40" t="e">
        <f t="shared" si="107"/>
        <v>#N/A</v>
      </c>
      <c r="U759" s="53" t="str">
        <f>J759</f>
        <v/>
      </c>
      <c r="V759" s="53" t="e">
        <f>M759</f>
        <v>#N/A</v>
      </c>
      <c r="W759" s="53" t="str">
        <f>O759</f>
        <v/>
      </c>
      <c r="X759" s="53" t="str">
        <f>R759</f>
        <v/>
      </c>
    </row>
    <row r="760" spans="1:24" x14ac:dyDescent="0.35">
      <c r="A760" s="37" t="str">
        <f t="shared" si="100"/>
        <v/>
      </c>
      <c r="B760" s="44" t="e">
        <f>IF(F760&lt;=$G$10,VLOOKUP('[1]KALKULATOR 2023 PPK'!A775,[1]Robocze!$B$23:$C$102,2),"")</f>
        <v>#N/A</v>
      </c>
      <c r="C760" s="44" t="e">
        <f t="shared" si="101"/>
        <v>#N/A</v>
      </c>
      <c r="D760" s="38" t="e">
        <f t="shared" si="102"/>
        <v>#N/A</v>
      </c>
      <c r="E760" s="45" t="e">
        <f t="shared" si="108"/>
        <v>#N/A</v>
      </c>
      <c r="F760" s="46" t="e">
        <f t="shared" si="103"/>
        <v>#N/A</v>
      </c>
      <c r="G760" s="47" t="str">
        <f t="shared" si="104"/>
        <v/>
      </c>
      <c r="H760" s="42" t="e">
        <f>IF(F760&lt;=$G$10,$G$3,"")</f>
        <v>#N/A</v>
      </c>
      <c r="I760" s="41" t="e">
        <f>IF(B760&lt;&gt;"",$G$4,"")</f>
        <v>#N/A</v>
      </c>
      <c r="J760" s="48" t="str">
        <f t="shared" si="105"/>
        <v/>
      </c>
      <c r="K760" s="41" t="e">
        <f>IF(B760&lt;&gt;"",J760*H760/12,"")</f>
        <v>#N/A</v>
      </c>
      <c r="L760" s="48" t="e">
        <f>IF(B760&lt;&gt;"",M760-J760,"")</f>
        <v>#N/A</v>
      </c>
      <c r="M760" s="41" t="e">
        <f>IF(B760&lt;&gt;"",M759+I760+K760,"")</f>
        <v>#N/A</v>
      </c>
      <c r="N760" s="41" t="str">
        <f>IF(G760&lt;&gt;"",IF(E760&gt;=$G$7,$G$5,0),"")</f>
        <v/>
      </c>
      <c r="O760" s="48" t="str">
        <f t="shared" si="106"/>
        <v/>
      </c>
      <c r="P760" s="41" t="str">
        <f>IF(G760&lt;&gt;"",R759*H760/12,"")</f>
        <v/>
      </c>
      <c r="Q760" s="48" t="str">
        <f>IF(G760&lt;&gt;"",R760-O760,"")</f>
        <v/>
      </c>
      <c r="R760" s="41" t="str">
        <f>IF(G760&lt;&gt;"",R759+N760+P760,"")</f>
        <v/>
      </c>
      <c r="T760" s="40" t="e">
        <f t="shared" si="107"/>
        <v>#N/A</v>
      </c>
      <c r="U760" s="53" t="str">
        <f>J760</f>
        <v/>
      </c>
      <c r="V760" s="53" t="e">
        <f>M760</f>
        <v>#N/A</v>
      </c>
      <c r="W760" s="53" t="str">
        <f>O760</f>
        <v/>
      </c>
      <c r="X760" s="53" t="str">
        <f>R760</f>
        <v/>
      </c>
    </row>
    <row r="761" spans="1:24" x14ac:dyDescent="0.35">
      <c r="A761" s="37" t="str">
        <f t="shared" si="100"/>
        <v/>
      </c>
      <c r="B761" s="37" t="e">
        <f>IF(F761&lt;=$G$10,VLOOKUP('[1]KALKULATOR 2023 PPK'!A776,[1]Robocze!$B$23:$C$102,2),"")</f>
        <v>#N/A</v>
      </c>
      <c r="C761" s="37" t="e">
        <f t="shared" si="101"/>
        <v>#N/A</v>
      </c>
      <c r="D761" s="38" t="e">
        <f t="shared" si="102"/>
        <v>#N/A</v>
      </c>
      <c r="E761" s="39" t="e">
        <f t="shared" si="108"/>
        <v>#N/A</v>
      </c>
      <c r="F761" s="40" t="e">
        <f t="shared" si="103"/>
        <v>#N/A</v>
      </c>
      <c r="G761" s="40" t="str">
        <f t="shared" si="104"/>
        <v/>
      </c>
      <c r="H761" s="42" t="e">
        <f>IF(F761&lt;=$G$10,$G$3,"")</f>
        <v>#N/A</v>
      </c>
      <c r="I761" s="41" t="e">
        <f>IF(B761&lt;&gt;"",$G$4,"")</f>
        <v>#N/A</v>
      </c>
      <c r="J761" s="41" t="str">
        <f t="shared" si="105"/>
        <v/>
      </c>
      <c r="K761" s="41" t="e">
        <f>IF(B761&lt;&gt;"",J761*H761/12,"")</f>
        <v>#N/A</v>
      </c>
      <c r="L761" s="41" t="e">
        <f>IF(B761&lt;&gt;"",M761-J761,"")</f>
        <v>#N/A</v>
      </c>
      <c r="M761" s="41" t="e">
        <f>IF(B761&lt;&gt;"",M760+I761+K761,"")</f>
        <v>#N/A</v>
      </c>
      <c r="N761" s="41" t="str">
        <f>IF(G761&lt;&gt;"",IF(E761&gt;=$G$7,$G$5,0),"")</f>
        <v/>
      </c>
      <c r="O761" s="41" t="str">
        <f t="shared" si="106"/>
        <v/>
      </c>
      <c r="P761" s="41" t="str">
        <f>IF(G761&lt;&gt;"",R760*H761/12,"")</f>
        <v/>
      </c>
      <c r="Q761" s="41" t="str">
        <f>IF(G761&lt;&gt;"",R761-O761,"")</f>
        <v/>
      </c>
      <c r="R761" s="41" t="str">
        <f>IF(G761&lt;&gt;"",R760+N761+P761,"")</f>
        <v/>
      </c>
      <c r="T761" s="40" t="e">
        <f t="shared" si="107"/>
        <v>#N/A</v>
      </c>
      <c r="U761" s="53" t="str">
        <f>J761</f>
        <v/>
      </c>
      <c r="V761" s="53" t="e">
        <f>M761</f>
        <v>#N/A</v>
      </c>
      <c r="W761" s="53" t="str">
        <f>O761</f>
        <v/>
      </c>
      <c r="X761" s="53" t="str">
        <f>R761</f>
        <v/>
      </c>
    </row>
    <row r="762" spans="1:24" x14ac:dyDescent="0.35">
      <c r="A762" s="37" t="str">
        <f t="shared" si="100"/>
        <v/>
      </c>
      <c r="B762" s="37" t="e">
        <f>IF(F762&lt;=$G$10,VLOOKUP('[1]KALKULATOR 2023 PPK'!A777,[1]Robocze!$B$23:$C$102,2),"")</f>
        <v>#N/A</v>
      </c>
      <c r="C762" s="37" t="e">
        <f t="shared" si="101"/>
        <v>#N/A</v>
      </c>
      <c r="D762" s="38" t="e">
        <f t="shared" si="102"/>
        <v>#N/A</v>
      </c>
      <c r="E762" s="39" t="e">
        <f t="shared" si="108"/>
        <v>#N/A</v>
      </c>
      <c r="F762" s="43" t="e">
        <f t="shared" si="103"/>
        <v>#N/A</v>
      </c>
      <c r="G762" s="40" t="str">
        <f t="shared" si="104"/>
        <v/>
      </c>
      <c r="H762" s="42" t="e">
        <f>IF(F762&lt;=$G$10,$G$3,"")</f>
        <v>#N/A</v>
      </c>
      <c r="I762" s="41" t="e">
        <f>IF(B762&lt;&gt;"",$G$4,"")</f>
        <v>#N/A</v>
      </c>
      <c r="J762" s="41" t="str">
        <f t="shared" si="105"/>
        <v/>
      </c>
      <c r="K762" s="41" t="e">
        <f>IF(B762&lt;&gt;"",J762*H762/12,"")</f>
        <v>#N/A</v>
      </c>
      <c r="L762" s="41" t="e">
        <f>IF(B762&lt;&gt;"",M762-J762,"")</f>
        <v>#N/A</v>
      </c>
      <c r="M762" s="41" t="e">
        <f>IF(B762&lt;&gt;"",M761+I762+K762,"")</f>
        <v>#N/A</v>
      </c>
      <c r="N762" s="41" t="str">
        <f>IF(G762&lt;&gt;"",IF(E762&gt;=$G$7,$G$5,0),"")</f>
        <v/>
      </c>
      <c r="O762" s="41" t="str">
        <f t="shared" si="106"/>
        <v/>
      </c>
      <c r="P762" s="41" t="str">
        <f>IF(G762&lt;&gt;"",R761*H762/12,"")</f>
        <v/>
      </c>
      <c r="Q762" s="41" t="str">
        <f>IF(G762&lt;&gt;"",R762-O762,"")</f>
        <v/>
      </c>
      <c r="R762" s="41" t="str">
        <f>IF(G762&lt;&gt;"",R761+N762+P762,"")</f>
        <v/>
      </c>
      <c r="T762" s="40" t="e">
        <f t="shared" si="107"/>
        <v>#N/A</v>
      </c>
      <c r="U762" s="53" t="str">
        <f>J762</f>
        <v/>
      </c>
      <c r="V762" s="53" t="e">
        <f>M762</f>
        <v>#N/A</v>
      </c>
      <c r="W762" s="53" t="str">
        <f>O762</f>
        <v/>
      </c>
      <c r="X762" s="53" t="str">
        <f>R762</f>
        <v/>
      </c>
    </row>
    <row r="763" spans="1:24" x14ac:dyDescent="0.35">
      <c r="A763" s="37" t="str">
        <f t="shared" si="100"/>
        <v/>
      </c>
      <c r="B763" s="37" t="e">
        <f>IF(F763&lt;=$G$10,VLOOKUP('[1]KALKULATOR 2023 PPK'!A778,[1]Robocze!$B$23:$C$102,2),"")</f>
        <v>#N/A</v>
      </c>
      <c r="C763" s="37" t="e">
        <f t="shared" si="101"/>
        <v>#N/A</v>
      </c>
      <c r="D763" s="38" t="e">
        <f t="shared" si="102"/>
        <v>#N/A</v>
      </c>
      <c r="E763" s="39" t="e">
        <f t="shared" si="108"/>
        <v>#N/A</v>
      </c>
      <c r="F763" s="43" t="e">
        <f t="shared" si="103"/>
        <v>#N/A</v>
      </c>
      <c r="G763" s="40" t="str">
        <f t="shared" si="104"/>
        <v/>
      </c>
      <c r="H763" s="42" t="e">
        <f>IF(F763&lt;=$G$10,$G$3,"")</f>
        <v>#N/A</v>
      </c>
      <c r="I763" s="41" t="e">
        <f>IF(B763&lt;&gt;"",$G$4,"")</f>
        <v>#N/A</v>
      </c>
      <c r="J763" s="41" t="str">
        <f t="shared" si="105"/>
        <v/>
      </c>
      <c r="K763" s="41" t="e">
        <f>IF(B763&lt;&gt;"",J763*H763/12,"")</f>
        <v>#N/A</v>
      </c>
      <c r="L763" s="41" t="e">
        <f>IF(B763&lt;&gt;"",M763-J763,"")</f>
        <v>#N/A</v>
      </c>
      <c r="M763" s="41" t="e">
        <f>IF(B763&lt;&gt;"",M762+I763+K763,"")</f>
        <v>#N/A</v>
      </c>
      <c r="N763" s="41" t="str">
        <f>IF(G763&lt;&gt;"",IF(E763&gt;=$G$7,$G$5,0),"")</f>
        <v/>
      </c>
      <c r="O763" s="41" t="str">
        <f t="shared" si="106"/>
        <v/>
      </c>
      <c r="P763" s="41" t="str">
        <f>IF(G763&lt;&gt;"",R762*H763/12,"")</f>
        <v/>
      </c>
      <c r="Q763" s="41" t="str">
        <f>IF(G763&lt;&gt;"",R763-O763,"")</f>
        <v/>
      </c>
      <c r="R763" s="41" t="str">
        <f>IF(G763&lt;&gt;"",R762+N763+P763,"")</f>
        <v/>
      </c>
      <c r="T763" s="40" t="e">
        <f t="shared" si="107"/>
        <v>#N/A</v>
      </c>
      <c r="U763" s="53" t="str">
        <f>J763</f>
        <v/>
      </c>
      <c r="V763" s="53" t="e">
        <f>M763</f>
        <v>#N/A</v>
      </c>
      <c r="W763" s="53" t="str">
        <f>O763</f>
        <v/>
      </c>
      <c r="X763" s="53" t="str">
        <f>R763</f>
        <v/>
      </c>
    </row>
    <row r="764" spans="1:24" x14ac:dyDescent="0.35">
      <c r="A764" s="37" t="str">
        <f t="shared" si="100"/>
        <v/>
      </c>
      <c r="B764" s="37" t="e">
        <f>IF(F764&lt;=$G$10,VLOOKUP('[1]KALKULATOR 2023 PPK'!A779,[1]Robocze!$B$23:$C$102,2),"")</f>
        <v>#N/A</v>
      </c>
      <c r="C764" s="37" t="e">
        <f t="shared" si="101"/>
        <v>#N/A</v>
      </c>
      <c r="D764" s="38" t="e">
        <f t="shared" si="102"/>
        <v>#N/A</v>
      </c>
      <c r="E764" s="39" t="e">
        <f t="shared" si="108"/>
        <v>#N/A</v>
      </c>
      <c r="F764" s="43" t="e">
        <f t="shared" si="103"/>
        <v>#N/A</v>
      </c>
      <c r="G764" s="40" t="str">
        <f t="shared" si="104"/>
        <v/>
      </c>
      <c r="H764" s="42" t="e">
        <f>IF(F764&lt;=$G$10,$G$3,"")</f>
        <v>#N/A</v>
      </c>
      <c r="I764" s="41" t="e">
        <f>IF(B764&lt;&gt;"",$G$4,"")</f>
        <v>#N/A</v>
      </c>
      <c r="J764" s="41" t="str">
        <f t="shared" si="105"/>
        <v/>
      </c>
      <c r="K764" s="41" t="e">
        <f>IF(B764&lt;&gt;"",J764*H764/12,"")</f>
        <v>#N/A</v>
      </c>
      <c r="L764" s="41" t="e">
        <f>IF(B764&lt;&gt;"",M764-J764,"")</f>
        <v>#N/A</v>
      </c>
      <c r="M764" s="41" t="e">
        <f>IF(B764&lt;&gt;"",M763+I764+K764,"")</f>
        <v>#N/A</v>
      </c>
      <c r="N764" s="41" t="str">
        <f>IF(G764&lt;&gt;"",IF(E764&gt;=$G$7,$G$5,0),"")</f>
        <v/>
      </c>
      <c r="O764" s="41" t="str">
        <f t="shared" si="106"/>
        <v/>
      </c>
      <c r="P764" s="41" t="str">
        <f>IF(G764&lt;&gt;"",R763*H764/12,"")</f>
        <v/>
      </c>
      <c r="Q764" s="41" t="str">
        <f>IF(G764&lt;&gt;"",R764-O764,"")</f>
        <v/>
      </c>
      <c r="R764" s="41" t="str">
        <f>IF(G764&lt;&gt;"",R763+N764+P764,"")</f>
        <v/>
      </c>
      <c r="T764" s="40" t="e">
        <f t="shared" si="107"/>
        <v>#N/A</v>
      </c>
      <c r="U764" s="53" t="str">
        <f>J764</f>
        <v/>
      </c>
      <c r="V764" s="53" t="e">
        <f>M764</f>
        <v>#N/A</v>
      </c>
      <c r="W764" s="53" t="str">
        <f>O764</f>
        <v/>
      </c>
      <c r="X764" s="53" t="str">
        <f>R764</f>
        <v/>
      </c>
    </row>
    <row r="765" spans="1:24" x14ac:dyDescent="0.35">
      <c r="A765" s="37" t="str">
        <f t="shared" si="100"/>
        <v/>
      </c>
      <c r="B765" s="37" t="e">
        <f>IF(F765&lt;=$G$10,VLOOKUP('[1]KALKULATOR 2023 PPK'!A780,[1]Robocze!$B$23:$C$102,2),"")</f>
        <v>#N/A</v>
      </c>
      <c r="C765" s="37" t="e">
        <f t="shared" si="101"/>
        <v>#N/A</v>
      </c>
      <c r="D765" s="38" t="e">
        <f t="shared" si="102"/>
        <v>#N/A</v>
      </c>
      <c r="E765" s="39" t="e">
        <f t="shared" si="108"/>
        <v>#N/A</v>
      </c>
      <c r="F765" s="43" t="e">
        <f t="shared" si="103"/>
        <v>#N/A</v>
      </c>
      <c r="G765" s="40" t="str">
        <f t="shared" si="104"/>
        <v/>
      </c>
      <c r="H765" s="42" t="e">
        <f>IF(F765&lt;=$G$10,$G$3,"")</f>
        <v>#N/A</v>
      </c>
      <c r="I765" s="41" t="e">
        <f>IF(B765&lt;&gt;"",$G$4,"")</f>
        <v>#N/A</v>
      </c>
      <c r="J765" s="41" t="str">
        <f t="shared" si="105"/>
        <v/>
      </c>
      <c r="K765" s="41" t="e">
        <f>IF(B765&lt;&gt;"",J765*H765/12,"")</f>
        <v>#N/A</v>
      </c>
      <c r="L765" s="41" t="e">
        <f>IF(B765&lt;&gt;"",M765-J765,"")</f>
        <v>#N/A</v>
      </c>
      <c r="M765" s="41" t="e">
        <f>IF(B765&lt;&gt;"",M764+I765+K765,"")</f>
        <v>#N/A</v>
      </c>
      <c r="N765" s="41" t="str">
        <f>IF(G765&lt;&gt;"",IF(E765&gt;=$G$7,$G$5,0),"")</f>
        <v/>
      </c>
      <c r="O765" s="41" t="str">
        <f t="shared" si="106"/>
        <v/>
      </c>
      <c r="P765" s="41" t="str">
        <f>IF(G765&lt;&gt;"",R764*H765/12,"")</f>
        <v/>
      </c>
      <c r="Q765" s="41" t="str">
        <f>IF(G765&lt;&gt;"",R765-O765,"")</f>
        <v/>
      </c>
      <c r="R765" s="41" t="str">
        <f>IF(G765&lt;&gt;"",R764+N765+P765,"")</f>
        <v/>
      </c>
      <c r="T765" s="40" t="e">
        <f t="shared" si="107"/>
        <v>#N/A</v>
      </c>
      <c r="U765" s="53" t="str">
        <f>J765</f>
        <v/>
      </c>
      <c r="V765" s="53" t="e">
        <f>M765</f>
        <v>#N/A</v>
      </c>
      <c r="W765" s="53" t="str">
        <f>O765</f>
        <v/>
      </c>
      <c r="X765" s="53" t="str">
        <f>R765</f>
        <v/>
      </c>
    </row>
    <row r="766" spans="1:24" x14ac:dyDescent="0.35">
      <c r="A766" s="37" t="str">
        <f t="shared" si="100"/>
        <v/>
      </c>
      <c r="B766" s="37" t="e">
        <f>IF(F766&lt;=$G$10,VLOOKUP('[1]KALKULATOR 2023 PPK'!A781,[1]Robocze!$B$23:$C$102,2),"")</f>
        <v>#N/A</v>
      </c>
      <c r="C766" s="37" t="e">
        <f t="shared" si="101"/>
        <v>#N/A</v>
      </c>
      <c r="D766" s="38" t="e">
        <f t="shared" si="102"/>
        <v>#N/A</v>
      </c>
      <c r="E766" s="39" t="e">
        <f t="shared" si="108"/>
        <v>#N/A</v>
      </c>
      <c r="F766" s="43" t="e">
        <f t="shared" si="103"/>
        <v>#N/A</v>
      </c>
      <c r="G766" s="40" t="str">
        <f t="shared" si="104"/>
        <v/>
      </c>
      <c r="H766" s="42" t="e">
        <f>IF(F766&lt;=$G$10,$G$3,"")</f>
        <v>#N/A</v>
      </c>
      <c r="I766" s="41" t="e">
        <f>IF(B766&lt;&gt;"",$G$4,"")</f>
        <v>#N/A</v>
      </c>
      <c r="J766" s="41" t="str">
        <f t="shared" si="105"/>
        <v/>
      </c>
      <c r="K766" s="41" t="e">
        <f>IF(B766&lt;&gt;"",J766*H766/12,"")</f>
        <v>#N/A</v>
      </c>
      <c r="L766" s="41" t="e">
        <f>IF(B766&lt;&gt;"",M766-J766,"")</f>
        <v>#N/A</v>
      </c>
      <c r="M766" s="41" t="e">
        <f>IF(B766&lt;&gt;"",M765+I766+K766,"")</f>
        <v>#N/A</v>
      </c>
      <c r="N766" s="41" t="str">
        <f>IF(G766&lt;&gt;"",IF(E766&gt;=$G$7,$G$5,0),"")</f>
        <v/>
      </c>
      <c r="O766" s="41" t="str">
        <f t="shared" si="106"/>
        <v/>
      </c>
      <c r="P766" s="41" t="str">
        <f>IF(G766&lt;&gt;"",R765*H766/12,"")</f>
        <v/>
      </c>
      <c r="Q766" s="41" t="str">
        <f>IF(G766&lt;&gt;"",R766-O766,"")</f>
        <v/>
      </c>
      <c r="R766" s="41" t="str">
        <f>IF(G766&lt;&gt;"",R765+N766+P766,"")</f>
        <v/>
      </c>
      <c r="T766" s="40" t="e">
        <f t="shared" si="107"/>
        <v>#N/A</v>
      </c>
      <c r="U766" s="53" t="str">
        <f>J766</f>
        <v/>
      </c>
      <c r="V766" s="53" t="e">
        <f>M766</f>
        <v>#N/A</v>
      </c>
      <c r="W766" s="53" t="str">
        <f>O766</f>
        <v/>
      </c>
      <c r="X766" s="53" t="str">
        <f>R766</f>
        <v/>
      </c>
    </row>
    <row r="767" spans="1:24" x14ac:dyDescent="0.35">
      <c r="A767" s="37" t="str">
        <f t="shared" si="100"/>
        <v/>
      </c>
      <c r="B767" s="37" t="e">
        <f>IF(F767&lt;=$G$10,VLOOKUP('[1]KALKULATOR 2023 PPK'!A782,[1]Robocze!$B$23:$C$102,2),"")</f>
        <v>#N/A</v>
      </c>
      <c r="C767" s="37" t="e">
        <f t="shared" si="101"/>
        <v>#N/A</v>
      </c>
      <c r="D767" s="38" t="e">
        <f t="shared" si="102"/>
        <v>#N/A</v>
      </c>
      <c r="E767" s="39" t="e">
        <f t="shared" si="108"/>
        <v>#N/A</v>
      </c>
      <c r="F767" s="43" t="e">
        <f t="shared" si="103"/>
        <v>#N/A</v>
      </c>
      <c r="G767" s="40" t="str">
        <f t="shared" si="104"/>
        <v/>
      </c>
      <c r="H767" s="42" t="e">
        <f>IF(F767&lt;=$G$10,$G$3,"")</f>
        <v>#N/A</v>
      </c>
      <c r="I767" s="41" t="e">
        <f>IF(B767&lt;&gt;"",$G$4,"")</f>
        <v>#N/A</v>
      </c>
      <c r="J767" s="41" t="str">
        <f t="shared" si="105"/>
        <v/>
      </c>
      <c r="K767" s="41" t="e">
        <f>IF(B767&lt;&gt;"",J767*H767/12,"")</f>
        <v>#N/A</v>
      </c>
      <c r="L767" s="41" t="e">
        <f>IF(B767&lt;&gt;"",M767-J767,"")</f>
        <v>#N/A</v>
      </c>
      <c r="M767" s="41" t="e">
        <f>IF(B767&lt;&gt;"",M766+I767+K767,"")</f>
        <v>#N/A</v>
      </c>
      <c r="N767" s="41" t="str">
        <f>IF(G767&lt;&gt;"",IF(E767&gt;=$G$7,$G$5,0),"")</f>
        <v/>
      </c>
      <c r="O767" s="41" t="str">
        <f t="shared" si="106"/>
        <v/>
      </c>
      <c r="P767" s="41" t="str">
        <f>IF(G767&lt;&gt;"",R766*H767/12,"")</f>
        <v/>
      </c>
      <c r="Q767" s="41" t="str">
        <f>IF(G767&lt;&gt;"",R767-O767,"")</f>
        <v/>
      </c>
      <c r="R767" s="41" t="str">
        <f>IF(G767&lt;&gt;"",R766+N767+P767,"")</f>
        <v/>
      </c>
      <c r="T767" s="40" t="e">
        <f t="shared" si="107"/>
        <v>#N/A</v>
      </c>
      <c r="U767" s="53" t="str">
        <f>J767</f>
        <v/>
      </c>
      <c r="V767" s="53" t="e">
        <f>M767</f>
        <v>#N/A</v>
      </c>
      <c r="W767" s="53" t="str">
        <f>O767</f>
        <v/>
      </c>
      <c r="X767" s="53" t="str">
        <f>R767</f>
        <v/>
      </c>
    </row>
    <row r="768" spans="1:24" x14ac:dyDescent="0.35">
      <c r="A768" s="37" t="str">
        <f t="shared" si="100"/>
        <v/>
      </c>
      <c r="B768" s="37" t="e">
        <f>IF(F768&lt;=$G$10,VLOOKUP('[1]KALKULATOR 2023 PPK'!A783,[1]Robocze!$B$23:$C$102,2),"")</f>
        <v>#N/A</v>
      </c>
      <c r="C768" s="37" t="e">
        <f t="shared" si="101"/>
        <v>#N/A</v>
      </c>
      <c r="D768" s="38" t="e">
        <f t="shared" si="102"/>
        <v>#N/A</v>
      </c>
      <c r="E768" s="39" t="e">
        <f t="shared" si="108"/>
        <v>#N/A</v>
      </c>
      <c r="F768" s="43" t="e">
        <f t="shared" si="103"/>
        <v>#N/A</v>
      </c>
      <c r="G768" s="40" t="str">
        <f t="shared" si="104"/>
        <v/>
      </c>
      <c r="H768" s="42" t="e">
        <f>IF(F768&lt;=$G$10,$G$3,"")</f>
        <v>#N/A</v>
      </c>
      <c r="I768" s="41" t="e">
        <f>IF(B768&lt;&gt;"",$G$4,"")</f>
        <v>#N/A</v>
      </c>
      <c r="J768" s="41" t="str">
        <f t="shared" si="105"/>
        <v/>
      </c>
      <c r="K768" s="41" t="e">
        <f>IF(B768&lt;&gt;"",J768*H768/12,"")</f>
        <v>#N/A</v>
      </c>
      <c r="L768" s="41" t="e">
        <f>IF(B768&lt;&gt;"",M768-J768,"")</f>
        <v>#N/A</v>
      </c>
      <c r="M768" s="41" t="e">
        <f>IF(B768&lt;&gt;"",M767+I768+K768,"")</f>
        <v>#N/A</v>
      </c>
      <c r="N768" s="41" t="str">
        <f>IF(G768&lt;&gt;"",IF(E768&gt;=$G$7,$G$5,0),"")</f>
        <v/>
      </c>
      <c r="O768" s="41" t="str">
        <f t="shared" si="106"/>
        <v/>
      </c>
      <c r="P768" s="41" t="str">
        <f>IF(G768&lt;&gt;"",R767*H768/12,"")</f>
        <v/>
      </c>
      <c r="Q768" s="41" t="str">
        <f>IF(G768&lt;&gt;"",R768-O768,"")</f>
        <v/>
      </c>
      <c r="R768" s="41" t="str">
        <f>IF(G768&lt;&gt;"",R767+N768+P768,"")</f>
        <v/>
      </c>
      <c r="T768" s="40" t="e">
        <f t="shared" si="107"/>
        <v>#N/A</v>
      </c>
      <c r="U768" s="53" t="str">
        <f>J768</f>
        <v/>
      </c>
      <c r="V768" s="53" t="e">
        <f>M768</f>
        <v>#N/A</v>
      </c>
      <c r="W768" s="53" t="str">
        <f>O768</f>
        <v/>
      </c>
      <c r="X768" s="53" t="str">
        <f>R768</f>
        <v/>
      </c>
    </row>
    <row r="769" spans="1:24" x14ac:dyDescent="0.35">
      <c r="A769" s="37" t="str">
        <f t="shared" si="100"/>
        <v/>
      </c>
      <c r="B769" s="37" t="e">
        <f>IF(F769&lt;=$G$10,VLOOKUP('[1]KALKULATOR 2023 PPK'!A784,[1]Robocze!$B$23:$C$102,2),"")</f>
        <v>#N/A</v>
      </c>
      <c r="C769" s="37" t="e">
        <f t="shared" si="101"/>
        <v>#N/A</v>
      </c>
      <c r="D769" s="38" t="e">
        <f t="shared" si="102"/>
        <v>#N/A</v>
      </c>
      <c r="E769" s="39" t="e">
        <f t="shared" si="108"/>
        <v>#N/A</v>
      </c>
      <c r="F769" s="43" t="e">
        <f t="shared" si="103"/>
        <v>#N/A</v>
      </c>
      <c r="G769" s="40" t="str">
        <f t="shared" si="104"/>
        <v/>
      </c>
      <c r="H769" s="42" t="e">
        <f>IF(F769&lt;=$G$10,$G$3,"")</f>
        <v>#N/A</v>
      </c>
      <c r="I769" s="41" t="e">
        <f>IF(B769&lt;&gt;"",$G$4,"")</f>
        <v>#N/A</v>
      </c>
      <c r="J769" s="41" t="str">
        <f t="shared" si="105"/>
        <v/>
      </c>
      <c r="K769" s="41" t="e">
        <f>IF(B769&lt;&gt;"",J769*H769/12,"")</f>
        <v>#N/A</v>
      </c>
      <c r="L769" s="41" t="e">
        <f>IF(B769&lt;&gt;"",M769-J769,"")</f>
        <v>#N/A</v>
      </c>
      <c r="M769" s="41" t="e">
        <f>IF(B769&lt;&gt;"",M768+I769+K769,"")</f>
        <v>#N/A</v>
      </c>
      <c r="N769" s="41" t="str">
        <f>IF(G769&lt;&gt;"",IF(E769&gt;=$G$7,$G$5,0),"")</f>
        <v/>
      </c>
      <c r="O769" s="41" t="str">
        <f t="shared" si="106"/>
        <v/>
      </c>
      <c r="P769" s="41" t="str">
        <f>IF(G769&lt;&gt;"",R768*H769/12,"")</f>
        <v/>
      </c>
      <c r="Q769" s="41" t="str">
        <f>IF(G769&lt;&gt;"",R769-O769,"")</f>
        <v/>
      </c>
      <c r="R769" s="41" t="str">
        <f>IF(G769&lt;&gt;"",R768+N769+P769,"")</f>
        <v/>
      </c>
      <c r="T769" s="40" t="e">
        <f t="shared" si="107"/>
        <v>#N/A</v>
      </c>
      <c r="U769" s="53" t="str">
        <f>J769</f>
        <v/>
      </c>
      <c r="V769" s="53" t="e">
        <f>M769</f>
        <v>#N/A</v>
      </c>
      <c r="W769" s="53" t="str">
        <f>O769</f>
        <v/>
      </c>
      <c r="X769" s="53" t="str">
        <f>R769</f>
        <v/>
      </c>
    </row>
    <row r="770" spans="1:24" x14ac:dyDescent="0.35">
      <c r="A770" s="37" t="str">
        <f t="shared" si="100"/>
        <v/>
      </c>
      <c r="B770" s="37" t="e">
        <f>IF(F770&lt;=$G$10,VLOOKUP('[1]KALKULATOR 2023 PPK'!A785,[1]Robocze!$B$23:$C$102,2),"")</f>
        <v>#N/A</v>
      </c>
      <c r="C770" s="37" t="e">
        <f t="shared" si="101"/>
        <v>#N/A</v>
      </c>
      <c r="D770" s="38" t="e">
        <f t="shared" si="102"/>
        <v>#N/A</v>
      </c>
      <c r="E770" s="39" t="e">
        <f t="shared" si="108"/>
        <v>#N/A</v>
      </c>
      <c r="F770" s="43" t="e">
        <f t="shared" si="103"/>
        <v>#N/A</v>
      </c>
      <c r="G770" s="40" t="str">
        <f t="shared" si="104"/>
        <v/>
      </c>
      <c r="H770" s="42" t="e">
        <f>IF(F770&lt;=$G$10,$G$3,"")</f>
        <v>#N/A</v>
      </c>
      <c r="I770" s="41" t="e">
        <f>IF(B770&lt;&gt;"",$G$4,"")</f>
        <v>#N/A</v>
      </c>
      <c r="J770" s="41" t="str">
        <f t="shared" si="105"/>
        <v/>
      </c>
      <c r="K770" s="41" t="e">
        <f>IF(B770&lt;&gt;"",J770*H770/12,"")</f>
        <v>#N/A</v>
      </c>
      <c r="L770" s="41" t="e">
        <f>IF(B770&lt;&gt;"",M770-J770,"")</f>
        <v>#N/A</v>
      </c>
      <c r="M770" s="41" t="e">
        <f>IF(B770&lt;&gt;"",M769+I770+K770,"")</f>
        <v>#N/A</v>
      </c>
      <c r="N770" s="41" t="str">
        <f>IF(G770&lt;&gt;"",IF(E770&gt;=$G$7,$G$5,0),"")</f>
        <v/>
      </c>
      <c r="O770" s="41" t="str">
        <f t="shared" si="106"/>
        <v/>
      </c>
      <c r="P770" s="41" t="str">
        <f>IF(G770&lt;&gt;"",R769*H770/12,"")</f>
        <v/>
      </c>
      <c r="Q770" s="41" t="str">
        <f>IF(G770&lt;&gt;"",R770-O770,"")</f>
        <v/>
      </c>
      <c r="R770" s="41" t="str">
        <f>IF(G770&lt;&gt;"",R769+N770+P770,"")</f>
        <v/>
      </c>
      <c r="T770" s="40" t="e">
        <f t="shared" si="107"/>
        <v>#N/A</v>
      </c>
      <c r="U770" s="53" t="str">
        <f>J770</f>
        <v/>
      </c>
      <c r="V770" s="53" t="e">
        <f>M770</f>
        <v>#N/A</v>
      </c>
      <c r="W770" s="53" t="str">
        <f>O770</f>
        <v/>
      </c>
      <c r="X770" s="53" t="str">
        <f>R770</f>
        <v/>
      </c>
    </row>
    <row r="771" spans="1:24" x14ac:dyDescent="0.35">
      <c r="A771" s="37" t="str">
        <f t="shared" si="100"/>
        <v/>
      </c>
      <c r="B771" s="37" t="e">
        <f>IF(F771&lt;=$G$10,VLOOKUP('[1]KALKULATOR 2023 PPK'!A786,[1]Robocze!$B$23:$C$102,2),"")</f>
        <v>#N/A</v>
      </c>
      <c r="C771" s="37" t="e">
        <f t="shared" si="101"/>
        <v>#N/A</v>
      </c>
      <c r="D771" s="38" t="e">
        <f t="shared" si="102"/>
        <v>#N/A</v>
      </c>
      <c r="E771" s="39" t="e">
        <f t="shared" si="108"/>
        <v>#N/A</v>
      </c>
      <c r="F771" s="43" t="e">
        <f t="shared" si="103"/>
        <v>#N/A</v>
      </c>
      <c r="G771" s="40" t="str">
        <f t="shared" si="104"/>
        <v/>
      </c>
      <c r="H771" s="42" t="e">
        <f>IF(F771&lt;=$G$10,$G$3,"")</f>
        <v>#N/A</v>
      </c>
      <c r="I771" s="41" t="e">
        <f>IF(B771&lt;&gt;"",$G$4,"")</f>
        <v>#N/A</v>
      </c>
      <c r="J771" s="41" t="str">
        <f t="shared" si="105"/>
        <v/>
      </c>
      <c r="K771" s="41" t="e">
        <f>IF(B771&lt;&gt;"",J771*H771/12,"")</f>
        <v>#N/A</v>
      </c>
      <c r="L771" s="41" t="e">
        <f>IF(B771&lt;&gt;"",M771-J771,"")</f>
        <v>#N/A</v>
      </c>
      <c r="M771" s="41" t="e">
        <f>IF(B771&lt;&gt;"",M770+I771+K771,"")</f>
        <v>#N/A</v>
      </c>
      <c r="N771" s="41" t="str">
        <f>IF(G771&lt;&gt;"",IF(E771&gt;=$G$7,$G$5,0),"")</f>
        <v/>
      </c>
      <c r="O771" s="41" t="str">
        <f t="shared" si="106"/>
        <v/>
      </c>
      <c r="P771" s="41" t="str">
        <f>IF(G771&lt;&gt;"",R770*H771/12,"")</f>
        <v/>
      </c>
      <c r="Q771" s="41" t="str">
        <f>IF(G771&lt;&gt;"",R771-O771,"")</f>
        <v/>
      </c>
      <c r="R771" s="41" t="str">
        <f>IF(G771&lt;&gt;"",R770+N771+P771,"")</f>
        <v/>
      </c>
      <c r="T771" s="40" t="e">
        <f t="shared" si="107"/>
        <v>#N/A</v>
      </c>
      <c r="U771" s="53" t="str">
        <f>J771</f>
        <v/>
      </c>
      <c r="V771" s="53" t="e">
        <f>M771</f>
        <v>#N/A</v>
      </c>
      <c r="W771" s="53" t="str">
        <f>O771</f>
        <v/>
      </c>
      <c r="X771" s="53" t="str">
        <f>R771</f>
        <v/>
      </c>
    </row>
    <row r="772" spans="1:24" x14ac:dyDescent="0.35">
      <c r="A772" s="37" t="str">
        <f t="shared" si="100"/>
        <v/>
      </c>
      <c r="B772" s="44" t="e">
        <f>IF(F772&lt;=$G$10,VLOOKUP('[1]KALKULATOR 2023 PPK'!A787,[1]Robocze!$B$23:$C$102,2),"")</f>
        <v>#N/A</v>
      </c>
      <c r="C772" s="44" t="e">
        <f t="shared" si="101"/>
        <v>#N/A</v>
      </c>
      <c r="D772" s="38" t="e">
        <f t="shared" si="102"/>
        <v>#N/A</v>
      </c>
      <c r="E772" s="45" t="e">
        <f t="shared" si="108"/>
        <v>#N/A</v>
      </c>
      <c r="F772" s="46" t="e">
        <f t="shared" si="103"/>
        <v>#N/A</v>
      </c>
      <c r="G772" s="47" t="str">
        <f t="shared" si="104"/>
        <v/>
      </c>
      <c r="H772" s="42" t="e">
        <f>IF(F772&lt;=$G$10,$G$3,"")</f>
        <v>#N/A</v>
      </c>
      <c r="I772" s="41" t="e">
        <f>IF(B772&lt;&gt;"",$G$4,"")</f>
        <v>#N/A</v>
      </c>
      <c r="J772" s="48" t="str">
        <f t="shared" si="105"/>
        <v/>
      </c>
      <c r="K772" s="41" t="e">
        <f>IF(B772&lt;&gt;"",J772*H772/12,"")</f>
        <v>#N/A</v>
      </c>
      <c r="L772" s="48" t="e">
        <f>IF(B772&lt;&gt;"",M772-J772,"")</f>
        <v>#N/A</v>
      </c>
      <c r="M772" s="41" t="e">
        <f>IF(B772&lt;&gt;"",M771+I772+K772,"")</f>
        <v>#N/A</v>
      </c>
      <c r="N772" s="41" t="str">
        <f>IF(G772&lt;&gt;"",IF(E772&gt;=$G$7,$G$5,0),"")</f>
        <v/>
      </c>
      <c r="O772" s="48" t="str">
        <f t="shared" si="106"/>
        <v/>
      </c>
      <c r="P772" s="41" t="str">
        <f>IF(G772&lt;&gt;"",R771*H772/12,"")</f>
        <v/>
      </c>
      <c r="Q772" s="48" t="str">
        <f>IF(G772&lt;&gt;"",R772-O772,"")</f>
        <v/>
      </c>
      <c r="R772" s="41" t="str">
        <f>IF(G772&lt;&gt;"",R771+N772+P772,"")</f>
        <v/>
      </c>
      <c r="T772" s="40" t="e">
        <f t="shared" si="107"/>
        <v>#N/A</v>
      </c>
      <c r="U772" s="53" t="str">
        <f>J772</f>
        <v/>
      </c>
      <c r="V772" s="53" t="e">
        <f>M772</f>
        <v>#N/A</v>
      </c>
      <c r="W772" s="53" t="str">
        <f>O772</f>
        <v/>
      </c>
      <c r="X772" s="53" t="str">
        <f>R772</f>
        <v/>
      </c>
    </row>
    <row r="773" spans="1:24" x14ac:dyDescent="0.35">
      <c r="A773" s="37" t="str">
        <f t="shared" si="100"/>
        <v/>
      </c>
      <c r="B773" s="37" t="e">
        <f>IF(F773&lt;=$G$10,VLOOKUP('[1]KALKULATOR 2023 PPK'!A788,[1]Robocze!$B$23:$C$102,2),"")</f>
        <v>#N/A</v>
      </c>
      <c r="C773" s="37" t="e">
        <f t="shared" si="101"/>
        <v>#N/A</v>
      </c>
      <c r="D773" s="38" t="e">
        <f t="shared" si="102"/>
        <v>#N/A</v>
      </c>
      <c r="E773" s="39" t="e">
        <f t="shared" si="108"/>
        <v>#N/A</v>
      </c>
      <c r="F773" s="40" t="e">
        <f t="shared" si="103"/>
        <v>#N/A</v>
      </c>
      <c r="G773" s="40" t="str">
        <f t="shared" si="104"/>
        <v/>
      </c>
      <c r="H773" s="42" t="e">
        <f>IF(F773&lt;=$G$10,$G$3,"")</f>
        <v>#N/A</v>
      </c>
      <c r="I773" s="41" t="e">
        <f>IF(B773&lt;&gt;"",$G$4,"")</f>
        <v>#N/A</v>
      </c>
      <c r="J773" s="41" t="str">
        <f t="shared" si="105"/>
        <v/>
      </c>
      <c r="K773" s="41" t="e">
        <f>IF(B773&lt;&gt;"",J773*H773/12,"")</f>
        <v>#N/A</v>
      </c>
      <c r="L773" s="41" t="e">
        <f>IF(B773&lt;&gt;"",M773-J773,"")</f>
        <v>#N/A</v>
      </c>
      <c r="M773" s="41" t="e">
        <f>IF(B773&lt;&gt;"",M772+I773+K773,"")</f>
        <v>#N/A</v>
      </c>
      <c r="N773" s="41" t="str">
        <f>IF(G773&lt;&gt;"",IF(E773&gt;=$G$7,$G$5,0),"")</f>
        <v/>
      </c>
      <c r="O773" s="41" t="str">
        <f t="shared" si="106"/>
        <v/>
      </c>
      <c r="P773" s="41" t="str">
        <f>IF(G773&lt;&gt;"",R772*H773/12,"")</f>
        <v/>
      </c>
      <c r="Q773" s="41" t="str">
        <f>IF(G773&lt;&gt;"",R773-O773,"")</f>
        <v/>
      </c>
      <c r="R773" s="41" t="str">
        <f>IF(G773&lt;&gt;"",R772+N773+P773,"")</f>
        <v/>
      </c>
      <c r="T773" s="40" t="e">
        <f t="shared" si="107"/>
        <v>#N/A</v>
      </c>
      <c r="U773" s="53" t="str">
        <f>J773</f>
        <v/>
      </c>
      <c r="V773" s="53" t="e">
        <f>M773</f>
        <v>#N/A</v>
      </c>
      <c r="W773" s="53" t="str">
        <f>O773</f>
        <v/>
      </c>
      <c r="X773" s="53" t="str">
        <f>R773</f>
        <v/>
      </c>
    </row>
    <row r="774" spans="1:24" x14ac:dyDescent="0.35">
      <c r="A774" s="37" t="str">
        <f t="shared" si="100"/>
        <v/>
      </c>
      <c r="B774" s="37" t="e">
        <f>IF(F774&lt;=$G$10,VLOOKUP('[1]KALKULATOR 2023 PPK'!A789,[1]Robocze!$B$23:$C$102,2),"")</f>
        <v>#N/A</v>
      </c>
      <c r="C774" s="37" t="e">
        <f t="shared" si="101"/>
        <v>#N/A</v>
      </c>
      <c r="D774" s="38" t="e">
        <f t="shared" si="102"/>
        <v>#N/A</v>
      </c>
      <c r="E774" s="39" t="e">
        <f t="shared" si="108"/>
        <v>#N/A</v>
      </c>
      <c r="F774" s="43" t="e">
        <f t="shared" si="103"/>
        <v>#N/A</v>
      </c>
      <c r="G774" s="40" t="str">
        <f t="shared" si="104"/>
        <v/>
      </c>
      <c r="H774" s="42" t="e">
        <f>IF(F774&lt;=$G$10,$G$3,"")</f>
        <v>#N/A</v>
      </c>
      <c r="I774" s="41" t="e">
        <f>IF(B774&lt;&gt;"",$G$4,"")</f>
        <v>#N/A</v>
      </c>
      <c r="J774" s="41" t="str">
        <f t="shared" si="105"/>
        <v/>
      </c>
      <c r="K774" s="41" t="e">
        <f>IF(B774&lt;&gt;"",J774*H774/12,"")</f>
        <v>#N/A</v>
      </c>
      <c r="L774" s="41" t="e">
        <f>IF(B774&lt;&gt;"",M774-J774,"")</f>
        <v>#N/A</v>
      </c>
      <c r="M774" s="41" t="e">
        <f>IF(B774&lt;&gt;"",M773+I774+K774,"")</f>
        <v>#N/A</v>
      </c>
      <c r="N774" s="41" t="str">
        <f>IF(G774&lt;&gt;"",IF(E774&gt;=$G$7,$G$5,0),"")</f>
        <v/>
      </c>
      <c r="O774" s="41" t="str">
        <f t="shared" si="106"/>
        <v/>
      </c>
      <c r="P774" s="41" t="str">
        <f>IF(G774&lt;&gt;"",R773*H774/12,"")</f>
        <v/>
      </c>
      <c r="Q774" s="41" t="str">
        <f>IF(G774&lt;&gt;"",R774-O774,"")</f>
        <v/>
      </c>
      <c r="R774" s="41" t="str">
        <f>IF(G774&lt;&gt;"",R773+N774+P774,"")</f>
        <v/>
      </c>
      <c r="T774" s="40" t="e">
        <f t="shared" si="107"/>
        <v>#N/A</v>
      </c>
      <c r="U774" s="53" t="str">
        <f>J774</f>
        <v/>
      </c>
      <c r="V774" s="53" t="e">
        <f>M774</f>
        <v>#N/A</v>
      </c>
      <c r="W774" s="53" t="str">
        <f>O774</f>
        <v/>
      </c>
      <c r="X774" s="53" t="str">
        <f>R774</f>
        <v/>
      </c>
    </row>
    <row r="775" spans="1:24" x14ac:dyDescent="0.35">
      <c r="A775" s="37" t="str">
        <f t="shared" si="100"/>
        <v/>
      </c>
      <c r="B775" s="37" t="e">
        <f>IF(F775&lt;=$G$10,VLOOKUP('[1]KALKULATOR 2023 PPK'!A790,[1]Robocze!$B$23:$C$102,2),"")</f>
        <v>#N/A</v>
      </c>
      <c r="C775" s="37" t="e">
        <f t="shared" si="101"/>
        <v>#N/A</v>
      </c>
      <c r="D775" s="38" t="e">
        <f t="shared" si="102"/>
        <v>#N/A</v>
      </c>
      <c r="E775" s="39" t="e">
        <f t="shared" si="108"/>
        <v>#N/A</v>
      </c>
      <c r="F775" s="43" t="e">
        <f t="shared" si="103"/>
        <v>#N/A</v>
      </c>
      <c r="G775" s="40" t="str">
        <f t="shared" si="104"/>
        <v/>
      </c>
      <c r="H775" s="42" t="e">
        <f>IF(F775&lt;=$G$10,$G$3,"")</f>
        <v>#N/A</v>
      </c>
      <c r="I775" s="41" t="e">
        <f>IF(B775&lt;&gt;"",$G$4,"")</f>
        <v>#N/A</v>
      </c>
      <c r="J775" s="41" t="str">
        <f t="shared" si="105"/>
        <v/>
      </c>
      <c r="K775" s="41" t="e">
        <f>IF(B775&lt;&gt;"",J775*H775/12,"")</f>
        <v>#N/A</v>
      </c>
      <c r="L775" s="41" t="e">
        <f>IF(B775&lt;&gt;"",M775-J775,"")</f>
        <v>#N/A</v>
      </c>
      <c r="M775" s="41" t="e">
        <f>IF(B775&lt;&gt;"",M774+I775+K775,"")</f>
        <v>#N/A</v>
      </c>
      <c r="N775" s="41" t="str">
        <f>IF(G775&lt;&gt;"",IF(E775&gt;=$G$7,$G$5,0),"")</f>
        <v/>
      </c>
      <c r="O775" s="41" t="str">
        <f t="shared" si="106"/>
        <v/>
      </c>
      <c r="P775" s="41" t="str">
        <f>IF(G775&lt;&gt;"",R774*H775/12,"")</f>
        <v/>
      </c>
      <c r="Q775" s="41" t="str">
        <f>IF(G775&lt;&gt;"",R775-O775,"")</f>
        <v/>
      </c>
      <c r="R775" s="41" t="str">
        <f>IF(G775&lt;&gt;"",R774+N775+P775,"")</f>
        <v/>
      </c>
      <c r="T775" s="40" t="e">
        <f t="shared" si="107"/>
        <v>#N/A</v>
      </c>
      <c r="U775" s="53" t="str">
        <f>J775</f>
        <v/>
      </c>
      <c r="V775" s="53" t="e">
        <f>M775</f>
        <v>#N/A</v>
      </c>
      <c r="W775" s="53" t="str">
        <f>O775</f>
        <v/>
      </c>
      <c r="X775" s="53" t="str">
        <f>R775</f>
        <v/>
      </c>
    </row>
    <row r="776" spans="1:24" x14ac:dyDescent="0.35">
      <c r="A776" s="37" t="str">
        <f t="shared" si="100"/>
        <v/>
      </c>
      <c r="B776" s="37" t="e">
        <f>IF(F776&lt;=$G$10,VLOOKUP('[1]KALKULATOR 2023 PPK'!A791,[1]Robocze!$B$23:$C$102,2),"")</f>
        <v>#N/A</v>
      </c>
      <c r="C776" s="37" t="e">
        <f t="shared" si="101"/>
        <v>#N/A</v>
      </c>
      <c r="D776" s="38" t="e">
        <f t="shared" si="102"/>
        <v>#N/A</v>
      </c>
      <c r="E776" s="39" t="e">
        <f t="shared" si="108"/>
        <v>#N/A</v>
      </c>
      <c r="F776" s="43" t="e">
        <f t="shared" si="103"/>
        <v>#N/A</v>
      </c>
      <c r="G776" s="40" t="str">
        <f t="shared" si="104"/>
        <v/>
      </c>
      <c r="H776" s="42" t="e">
        <f>IF(F776&lt;=$G$10,$G$3,"")</f>
        <v>#N/A</v>
      </c>
      <c r="I776" s="41" t="e">
        <f>IF(B776&lt;&gt;"",$G$4,"")</f>
        <v>#N/A</v>
      </c>
      <c r="J776" s="41" t="str">
        <f t="shared" si="105"/>
        <v/>
      </c>
      <c r="K776" s="41" t="e">
        <f>IF(B776&lt;&gt;"",J776*H776/12,"")</f>
        <v>#N/A</v>
      </c>
      <c r="L776" s="41" t="e">
        <f>IF(B776&lt;&gt;"",M776-J776,"")</f>
        <v>#N/A</v>
      </c>
      <c r="M776" s="41" t="e">
        <f>IF(B776&lt;&gt;"",M775+I776+K776,"")</f>
        <v>#N/A</v>
      </c>
      <c r="N776" s="41" t="str">
        <f>IF(G776&lt;&gt;"",IF(E776&gt;=$G$7,$G$5,0),"")</f>
        <v/>
      </c>
      <c r="O776" s="41" t="str">
        <f t="shared" si="106"/>
        <v/>
      </c>
      <c r="P776" s="41" t="str">
        <f>IF(G776&lt;&gt;"",R775*H776/12,"")</f>
        <v/>
      </c>
      <c r="Q776" s="41" t="str">
        <f>IF(G776&lt;&gt;"",R776-O776,"")</f>
        <v/>
      </c>
      <c r="R776" s="41" t="str">
        <f>IF(G776&lt;&gt;"",R775+N776+P776,"")</f>
        <v/>
      </c>
      <c r="T776" s="40" t="e">
        <f t="shared" si="107"/>
        <v>#N/A</v>
      </c>
      <c r="U776" s="53" t="str">
        <f>J776</f>
        <v/>
      </c>
      <c r="V776" s="53" t="e">
        <f>M776</f>
        <v>#N/A</v>
      </c>
      <c r="W776" s="53" t="str">
        <f>O776</f>
        <v/>
      </c>
      <c r="X776" s="53" t="str">
        <f>R776</f>
        <v/>
      </c>
    </row>
    <row r="777" spans="1:24" x14ac:dyDescent="0.35">
      <c r="A777" s="37" t="str">
        <f t="shared" si="100"/>
        <v/>
      </c>
      <c r="B777" s="37" t="e">
        <f>IF(F777&lt;=$G$10,VLOOKUP('[1]KALKULATOR 2023 PPK'!A792,[1]Robocze!$B$23:$C$102,2),"")</f>
        <v>#N/A</v>
      </c>
      <c r="C777" s="37" t="e">
        <f t="shared" si="101"/>
        <v>#N/A</v>
      </c>
      <c r="D777" s="38" t="e">
        <f t="shared" si="102"/>
        <v>#N/A</v>
      </c>
      <c r="E777" s="39" t="e">
        <f t="shared" si="108"/>
        <v>#N/A</v>
      </c>
      <c r="F777" s="43" t="e">
        <f t="shared" si="103"/>
        <v>#N/A</v>
      </c>
      <c r="G777" s="40" t="str">
        <f t="shared" si="104"/>
        <v/>
      </c>
      <c r="H777" s="42" t="e">
        <f>IF(F777&lt;=$G$10,$G$3,"")</f>
        <v>#N/A</v>
      </c>
      <c r="I777" s="41" t="e">
        <f>IF(B777&lt;&gt;"",$G$4,"")</f>
        <v>#N/A</v>
      </c>
      <c r="J777" s="41" t="str">
        <f t="shared" si="105"/>
        <v/>
      </c>
      <c r="K777" s="41" t="e">
        <f>IF(B777&lt;&gt;"",J777*H777/12,"")</f>
        <v>#N/A</v>
      </c>
      <c r="L777" s="41" t="e">
        <f>IF(B777&lt;&gt;"",M777-J777,"")</f>
        <v>#N/A</v>
      </c>
      <c r="M777" s="41" t="e">
        <f>IF(B777&lt;&gt;"",M776+I777+K777,"")</f>
        <v>#N/A</v>
      </c>
      <c r="N777" s="41" t="str">
        <f>IF(G777&lt;&gt;"",IF(E777&gt;=$G$7,$G$5,0),"")</f>
        <v/>
      </c>
      <c r="O777" s="41" t="str">
        <f t="shared" si="106"/>
        <v/>
      </c>
      <c r="P777" s="41" t="str">
        <f>IF(G777&lt;&gt;"",R776*H777/12,"")</f>
        <v/>
      </c>
      <c r="Q777" s="41" t="str">
        <f>IF(G777&lt;&gt;"",R777-O777,"")</f>
        <v/>
      </c>
      <c r="R777" s="41" t="str">
        <f>IF(G777&lt;&gt;"",R776+N777+P777,"")</f>
        <v/>
      </c>
      <c r="T777" s="40" t="e">
        <f t="shared" si="107"/>
        <v>#N/A</v>
      </c>
      <c r="U777" s="53" t="str">
        <f>J777</f>
        <v/>
      </c>
      <c r="V777" s="53" t="e">
        <f>M777</f>
        <v>#N/A</v>
      </c>
      <c r="W777" s="53" t="str">
        <f>O777</f>
        <v/>
      </c>
      <c r="X777" s="53" t="str">
        <f>R777</f>
        <v/>
      </c>
    </row>
    <row r="778" spans="1:24" x14ac:dyDescent="0.35">
      <c r="A778" s="37" t="str">
        <f t="shared" si="100"/>
        <v/>
      </c>
      <c r="B778" s="37" t="e">
        <f>IF(F778&lt;=$G$10,VLOOKUP('[1]KALKULATOR 2023 PPK'!A793,[1]Robocze!$B$23:$C$102,2),"")</f>
        <v>#N/A</v>
      </c>
      <c r="C778" s="37" t="e">
        <f t="shared" si="101"/>
        <v>#N/A</v>
      </c>
      <c r="D778" s="38" t="e">
        <f t="shared" si="102"/>
        <v>#N/A</v>
      </c>
      <c r="E778" s="39" t="e">
        <f t="shared" si="108"/>
        <v>#N/A</v>
      </c>
      <c r="F778" s="43" t="e">
        <f t="shared" si="103"/>
        <v>#N/A</v>
      </c>
      <c r="G778" s="40" t="str">
        <f t="shared" si="104"/>
        <v/>
      </c>
      <c r="H778" s="42" t="e">
        <f>IF(F778&lt;=$G$10,$G$3,"")</f>
        <v>#N/A</v>
      </c>
      <c r="I778" s="41" t="e">
        <f>IF(B778&lt;&gt;"",$G$4,"")</f>
        <v>#N/A</v>
      </c>
      <c r="J778" s="41" t="str">
        <f t="shared" si="105"/>
        <v/>
      </c>
      <c r="K778" s="41" t="e">
        <f>IF(B778&lt;&gt;"",J778*H778/12,"")</f>
        <v>#N/A</v>
      </c>
      <c r="L778" s="41" t="e">
        <f>IF(B778&lt;&gt;"",M778-J778,"")</f>
        <v>#N/A</v>
      </c>
      <c r="M778" s="41" t="e">
        <f>IF(B778&lt;&gt;"",M777+I778+K778,"")</f>
        <v>#N/A</v>
      </c>
      <c r="N778" s="41" t="str">
        <f>IF(G778&lt;&gt;"",IF(E778&gt;=$G$7,$G$5,0),"")</f>
        <v/>
      </c>
      <c r="O778" s="41" t="str">
        <f t="shared" si="106"/>
        <v/>
      </c>
      <c r="P778" s="41" t="str">
        <f>IF(G778&lt;&gt;"",R777*H778/12,"")</f>
        <v/>
      </c>
      <c r="Q778" s="41" t="str">
        <f>IF(G778&lt;&gt;"",R778-O778,"")</f>
        <v/>
      </c>
      <c r="R778" s="41" t="str">
        <f>IF(G778&lt;&gt;"",R777+N778+P778,"")</f>
        <v/>
      </c>
      <c r="T778" s="40" t="e">
        <f t="shared" si="107"/>
        <v>#N/A</v>
      </c>
      <c r="U778" s="53" t="str">
        <f>J778</f>
        <v/>
      </c>
      <c r="V778" s="53" t="e">
        <f>M778</f>
        <v>#N/A</v>
      </c>
      <c r="W778" s="53" t="str">
        <f>O778</f>
        <v/>
      </c>
      <c r="X778" s="53" t="str">
        <f>R778</f>
        <v/>
      </c>
    </row>
    <row r="779" spans="1:24" x14ac:dyDescent="0.35">
      <c r="A779" s="37" t="str">
        <f t="shared" si="100"/>
        <v/>
      </c>
      <c r="B779" s="37" t="e">
        <f>IF(F779&lt;=$G$10,VLOOKUP('[1]KALKULATOR 2023 PPK'!A794,[1]Robocze!$B$23:$C$102,2),"")</f>
        <v>#N/A</v>
      </c>
      <c r="C779" s="37" t="e">
        <f t="shared" si="101"/>
        <v>#N/A</v>
      </c>
      <c r="D779" s="38" t="e">
        <f t="shared" si="102"/>
        <v>#N/A</v>
      </c>
      <c r="E779" s="39" t="e">
        <f t="shared" si="108"/>
        <v>#N/A</v>
      </c>
      <c r="F779" s="43" t="e">
        <f t="shared" si="103"/>
        <v>#N/A</v>
      </c>
      <c r="G779" s="40" t="str">
        <f t="shared" si="104"/>
        <v/>
      </c>
      <c r="H779" s="42" t="e">
        <f>IF(F779&lt;=$G$10,$G$3,"")</f>
        <v>#N/A</v>
      </c>
      <c r="I779" s="41" t="e">
        <f>IF(B779&lt;&gt;"",$G$4,"")</f>
        <v>#N/A</v>
      </c>
      <c r="J779" s="41" t="str">
        <f t="shared" si="105"/>
        <v/>
      </c>
      <c r="K779" s="41" t="e">
        <f>IF(B779&lt;&gt;"",J779*H779/12,"")</f>
        <v>#N/A</v>
      </c>
      <c r="L779" s="41" t="e">
        <f>IF(B779&lt;&gt;"",M779-J779,"")</f>
        <v>#N/A</v>
      </c>
      <c r="M779" s="41" t="e">
        <f>IF(B779&lt;&gt;"",M778+I779+K779,"")</f>
        <v>#N/A</v>
      </c>
      <c r="N779" s="41" t="str">
        <f>IF(G779&lt;&gt;"",IF(E779&gt;=$G$7,$G$5,0),"")</f>
        <v/>
      </c>
      <c r="O779" s="41" t="str">
        <f t="shared" si="106"/>
        <v/>
      </c>
      <c r="P779" s="41" t="str">
        <f>IF(G779&lt;&gt;"",R778*H779/12,"")</f>
        <v/>
      </c>
      <c r="Q779" s="41" t="str">
        <f>IF(G779&lt;&gt;"",R779-O779,"")</f>
        <v/>
      </c>
      <c r="R779" s="41" t="str">
        <f>IF(G779&lt;&gt;"",R778+N779+P779,"")</f>
        <v/>
      </c>
      <c r="T779" s="40" t="e">
        <f t="shared" si="107"/>
        <v>#N/A</v>
      </c>
      <c r="U779" s="53" t="str">
        <f>J779</f>
        <v/>
      </c>
      <c r="V779" s="53" t="e">
        <f>M779</f>
        <v>#N/A</v>
      </c>
      <c r="W779" s="53" t="str">
        <f>O779</f>
        <v/>
      </c>
      <c r="X779" s="53" t="str">
        <f>R779</f>
        <v/>
      </c>
    </row>
    <row r="780" spans="1:24" x14ac:dyDescent="0.35">
      <c r="A780" s="37" t="str">
        <f t="shared" si="100"/>
        <v/>
      </c>
      <c r="B780" s="37" t="e">
        <f>IF(F780&lt;=$G$10,VLOOKUP('[1]KALKULATOR 2023 PPK'!A795,[1]Robocze!$B$23:$C$102,2),"")</f>
        <v>#N/A</v>
      </c>
      <c r="C780" s="37" t="e">
        <f t="shared" si="101"/>
        <v>#N/A</v>
      </c>
      <c r="D780" s="38" t="e">
        <f t="shared" si="102"/>
        <v>#N/A</v>
      </c>
      <c r="E780" s="39" t="e">
        <f t="shared" si="108"/>
        <v>#N/A</v>
      </c>
      <c r="F780" s="43" t="e">
        <f t="shared" si="103"/>
        <v>#N/A</v>
      </c>
      <c r="G780" s="40" t="str">
        <f t="shared" si="104"/>
        <v/>
      </c>
      <c r="H780" s="42" t="e">
        <f>IF(F780&lt;=$G$10,$G$3,"")</f>
        <v>#N/A</v>
      </c>
      <c r="I780" s="41" t="e">
        <f>IF(B780&lt;&gt;"",$G$4,"")</f>
        <v>#N/A</v>
      </c>
      <c r="J780" s="41" t="str">
        <f t="shared" si="105"/>
        <v/>
      </c>
      <c r="K780" s="41" t="e">
        <f>IF(B780&lt;&gt;"",J780*H780/12,"")</f>
        <v>#N/A</v>
      </c>
      <c r="L780" s="41" t="e">
        <f>IF(B780&lt;&gt;"",M780-J780,"")</f>
        <v>#N/A</v>
      </c>
      <c r="M780" s="41" t="e">
        <f>IF(B780&lt;&gt;"",M779+I780+K780,"")</f>
        <v>#N/A</v>
      </c>
      <c r="N780" s="41" t="str">
        <f>IF(G780&lt;&gt;"",IF(E780&gt;=$G$7,$G$5,0),"")</f>
        <v/>
      </c>
      <c r="O780" s="41" t="str">
        <f t="shared" si="106"/>
        <v/>
      </c>
      <c r="P780" s="41" t="str">
        <f>IF(G780&lt;&gt;"",R779*H780/12,"")</f>
        <v/>
      </c>
      <c r="Q780" s="41" t="str">
        <f>IF(G780&lt;&gt;"",R780-O780,"")</f>
        <v/>
      </c>
      <c r="R780" s="41" t="str">
        <f>IF(G780&lt;&gt;"",R779+N780+P780,"")</f>
        <v/>
      </c>
      <c r="T780" s="40" t="e">
        <f t="shared" si="107"/>
        <v>#N/A</v>
      </c>
      <c r="U780" s="53" t="str">
        <f>J780</f>
        <v/>
      </c>
      <c r="V780" s="53" t="e">
        <f>M780</f>
        <v>#N/A</v>
      </c>
      <c r="W780" s="53" t="str">
        <f>O780</f>
        <v/>
      </c>
      <c r="X780" s="53" t="str">
        <f>R780</f>
        <v/>
      </c>
    </row>
    <row r="781" spans="1:24" x14ac:dyDescent="0.35">
      <c r="A781" s="37" t="str">
        <f t="shared" si="100"/>
        <v/>
      </c>
      <c r="B781" s="37" t="e">
        <f>IF(F781&lt;=$G$10,VLOOKUP('[1]KALKULATOR 2023 PPK'!A796,[1]Robocze!$B$23:$C$102,2),"")</f>
        <v>#N/A</v>
      </c>
      <c r="C781" s="37" t="e">
        <f t="shared" si="101"/>
        <v>#N/A</v>
      </c>
      <c r="D781" s="38" t="e">
        <f t="shared" si="102"/>
        <v>#N/A</v>
      </c>
      <c r="E781" s="39" t="e">
        <f t="shared" si="108"/>
        <v>#N/A</v>
      </c>
      <c r="F781" s="43" t="e">
        <f t="shared" si="103"/>
        <v>#N/A</v>
      </c>
      <c r="G781" s="40" t="str">
        <f t="shared" si="104"/>
        <v/>
      </c>
      <c r="H781" s="42" t="e">
        <f>IF(F781&lt;=$G$10,$G$3,"")</f>
        <v>#N/A</v>
      </c>
      <c r="I781" s="41" t="e">
        <f>IF(B781&lt;&gt;"",$G$4,"")</f>
        <v>#N/A</v>
      </c>
      <c r="J781" s="41" t="str">
        <f t="shared" si="105"/>
        <v/>
      </c>
      <c r="K781" s="41" t="e">
        <f>IF(B781&lt;&gt;"",J781*H781/12,"")</f>
        <v>#N/A</v>
      </c>
      <c r="L781" s="41" t="e">
        <f>IF(B781&lt;&gt;"",M781-J781,"")</f>
        <v>#N/A</v>
      </c>
      <c r="M781" s="41" t="e">
        <f>IF(B781&lt;&gt;"",M780+I781+K781,"")</f>
        <v>#N/A</v>
      </c>
      <c r="N781" s="41" t="str">
        <f>IF(G781&lt;&gt;"",IF(E781&gt;=$G$7,$G$5,0),"")</f>
        <v/>
      </c>
      <c r="O781" s="41" t="str">
        <f t="shared" si="106"/>
        <v/>
      </c>
      <c r="P781" s="41" t="str">
        <f>IF(G781&lt;&gt;"",R780*H781/12,"")</f>
        <v/>
      </c>
      <c r="Q781" s="41" t="str">
        <f>IF(G781&lt;&gt;"",R781-O781,"")</f>
        <v/>
      </c>
      <c r="R781" s="41" t="str">
        <f>IF(G781&lt;&gt;"",R780+N781+P781,"")</f>
        <v/>
      </c>
      <c r="T781" s="40" t="e">
        <f t="shared" si="107"/>
        <v>#N/A</v>
      </c>
      <c r="U781" s="53" t="str">
        <f>J781</f>
        <v/>
      </c>
      <c r="V781" s="53" t="e">
        <f>M781</f>
        <v>#N/A</v>
      </c>
      <c r="W781" s="53" t="str">
        <f>O781</f>
        <v/>
      </c>
      <c r="X781" s="53" t="str">
        <f>R781</f>
        <v/>
      </c>
    </row>
    <row r="782" spans="1:24" x14ac:dyDescent="0.35">
      <c r="A782" s="37" t="str">
        <f t="shared" si="100"/>
        <v/>
      </c>
      <c r="B782" s="37" t="e">
        <f>IF(F782&lt;=$G$10,VLOOKUP('[1]KALKULATOR 2023 PPK'!A797,[1]Robocze!$B$23:$C$102,2),"")</f>
        <v>#N/A</v>
      </c>
      <c r="C782" s="37" t="e">
        <f t="shared" si="101"/>
        <v>#N/A</v>
      </c>
      <c r="D782" s="38" t="e">
        <f t="shared" si="102"/>
        <v>#N/A</v>
      </c>
      <c r="E782" s="39" t="e">
        <f t="shared" si="108"/>
        <v>#N/A</v>
      </c>
      <c r="F782" s="43" t="e">
        <f t="shared" si="103"/>
        <v>#N/A</v>
      </c>
      <c r="G782" s="40" t="str">
        <f t="shared" si="104"/>
        <v/>
      </c>
      <c r="H782" s="42" t="e">
        <f>IF(F782&lt;=$G$10,$G$3,"")</f>
        <v>#N/A</v>
      </c>
      <c r="I782" s="41" t="e">
        <f>IF(B782&lt;&gt;"",$G$4,"")</f>
        <v>#N/A</v>
      </c>
      <c r="J782" s="41" t="str">
        <f t="shared" si="105"/>
        <v/>
      </c>
      <c r="K782" s="41" t="e">
        <f>IF(B782&lt;&gt;"",J782*H782/12,"")</f>
        <v>#N/A</v>
      </c>
      <c r="L782" s="41" t="e">
        <f>IF(B782&lt;&gt;"",M782-J782,"")</f>
        <v>#N/A</v>
      </c>
      <c r="M782" s="41" t="e">
        <f>IF(B782&lt;&gt;"",M781+I782+K782,"")</f>
        <v>#N/A</v>
      </c>
      <c r="N782" s="41" t="str">
        <f>IF(G782&lt;&gt;"",IF(E782&gt;=$G$7,$G$5,0),"")</f>
        <v/>
      </c>
      <c r="O782" s="41" t="str">
        <f t="shared" si="106"/>
        <v/>
      </c>
      <c r="P782" s="41" t="str">
        <f>IF(G782&lt;&gt;"",R781*H782/12,"")</f>
        <v/>
      </c>
      <c r="Q782" s="41" t="str">
        <f>IF(G782&lt;&gt;"",R782-O782,"")</f>
        <v/>
      </c>
      <c r="R782" s="41" t="str">
        <f>IF(G782&lt;&gt;"",R781+N782+P782,"")</f>
        <v/>
      </c>
      <c r="T782" s="40" t="e">
        <f t="shared" si="107"/>
        <v>#N/A</v>
      </c>
      <c r="U782" s="53" t="str">
        <f>J782</f>
        <v/>
      </c>
      <c r="V782" s="53" t="e">
        <f>M782</f>
        <v>#N/A</v>
      </c>
      <c r="W782" s="53" t="str">
        <f>O782</f>
        <v/>
      </c>
      <c r="X782" s="53" t="str">
        <f>R782</f>
        <v/>
      </c>
    </row>
    <row r="783" spans="1:24" x14ac:dyDescent="0.35">
      <c r="A783" s="37" t="str">
        <f t="shared" si="100"/>
        <v/>
      </c>
      <c r="B783" s="37" t="e">
        <f>IF(F783&lt;=$G$10,VLOOKUP('[1]KALKULATOR 2023 PPK'!A798,[1]Robocze!$B$23:$C$102,2),"")</f>
        <v>#N/A</v>
      </c>
      <c r="C783" s="37" t="e">
        <f t="shared" si="101"/>
        <v>#N/A</v>
      </c>
      <c r="D783" s="38" t="e">
        <f t="shared" si="102"/>
        <v>#N/A</v>
      </c>
      <c r="E783" s="39" t="e">
        <f t="shared" si="108"/>
        <v>#N/A</v>
      </c>
      <c r="F783" s="43" t="e">
        <f t="shared" si="103"/>
        <v>#N/A</v>
      </c>
      <c r="G783" s="40" t="str">
        <f t="shared" si="104"/>
        <v/>
      </c>
      <c r="H783" s="42" t="e">
        <f>IF(F783&lt;=$G$10,$G$3,"")</f>
        <v>#N/A</v>
      </c>
      <c r="I783" s="41" t="e">
        <f>IF(B783&lt;&gt;"",$G$4,"")</f>
        <v>#N/A</v>
      </c>
      <c r="J783" s="41" t="str">
        <f t="shared" si="105"/>
        <v/>
      </c>
      <c r="K783" s="41" t="e">
        <f>IF(B783&lt;&gt;"",J783*H783/12,"")</f>
        <v>#N/A</v>
      </c>
      <c r="L783" s="41" t="e">
        <f>IF(B783&lt;&gt;"",M783-J783,"")</f>
        <v>#N/A</v>
      </c>
      <c r="M783" s="41" t="e">
        <f>IF(B783&lt;&gt;"",M782+I783+K783,"")</f>
        <v>#N/A</v>
      </c>
      <c r="N783" s="41" t="str">
        <f>IF(G783&lt;&gt;"",IF(E783&gt;=$G$7,$G$5,0),"")</f>
        <v/>
      </c>
      <c r="O783" s="41" t="str">
        <f t="shared" si="106"/>
        <v/>
      </c>
      <c r="P783" s="41" t="str">
        <f>IF(G783&lt;&gt;"",R782*H783/12,"")</f>
        <v/>
      </c>
      <c r="Q783" s="41" t="str">
        <f>IF(G783&lt;&gt;"",R783-O783,"")</f>
        <v/>
      </c>
      <c r="R783" s="41" t="str">
        <f>IF(G783&lt;&gt;"",R782+N783+P783,"")</f>
        <v/>
      </c>
      <c r="T783" s="40" t="e">
        <f t="shared" si="107"/>
        <v>#N/A</v>
      </c>
      <c r="U783" s="53" t="str">
        <f>J783</f>
        <v/>
      </c>
      <c r="V783" s="53" t="e">
        <f>M783</f>
        <v>#N/A</v>
      </c>
      <c r="W783" s="53" t="str">
        <f>O783</f>
        <v/>
      </c>
      <c r="X783" s="53" t="str">
        <f>R783</f>
        <v/>
      </c>
    </row>
    <row r="784" spans="1:24" x14ac:dyDescent="0.35">
      <c r="A784" s="37" t="str">
        <f t="shared" si="100"/>
        <v/>
      </c>
      <c r="B784" s="44" t="e">
        <f>IF(F784&lt;=$G$10,VLOOKUP('[1]KALKULATOR 2023 PPK'!A799,[1]Robocze!$B$23:$C$102,2),"")</f>
        <v>#N/A</v>
      </c>
      <c r="C784" s="44" t="e">
        <f t="shared" si="101"/>
        <v>#N/A</v>
      </c>
      <c r="D784" s="38" t="e">
        <f t="shared" si="102"/>
        <v>#N/A</v>
      </c>
      <c r="E784" s="45" t="e">
        <f t="shared" si="108"/>
        <v>#N/A</v>
      </c>
      <c r="F784" s="46" t="e">
        <f t="shared" si="103"/>
        <v>#N/A</v>
      </c>
      <c r="G784" s="47" t="str">
        <f t="shared" si="104"/>
        <v/>
      </c>
      <c r="H784" s="42" t="e">
        <f>IF(F784&lt;=$G$10,$G$3,"")</f>
        <v>#N/A</v>
      </c>
      <c r="I784" s="41" t="e">
        <f>IF(B784&lt;&gt;"",$G$4,"")</f>
        <v>#N/A</v>
      </c>
      <c r="J784" s="48" t="str">
        <f t="shared" si="105"/>
        <v/>
      </c>
      <c r="K784" s="41" t="e">
        <f>IF(B784&lt;&gt;"",J784*H784/12,"")</f>
        <v>#N/A</v>
      </c>
      <c r="L784" s="48" t="e">
        <f>IF(B784&lt;&gt;"",M784-J784,"")</f>
        <v>#N/A</v>
      </c>
      <c r="M784" s="41" t="e">
        <f>IF(B784&lt;&gt;"",M783+I784+K784,"")</f>
        <v>#N/A</v>
      </c>
      <c r="N784" s="41" t="str">
        <f>IF(G784&lt;&gt;"",IF(E784&gt;=$G$7,$G$5,0),"")</f>
        <v/>
      </c>
      <c r="O784" s="48" t="str">
        <f t="shared" si="106"/>
        <v/>
      </c>
      <c r="P784" s="41" t="str">
        <f>IF(G784&lt;&gt;"",R783*H784/12,"")</f>
        <v/>
      </c>
      <c r="Q784" s="48" t="str">
        <f>IF(G784&lt;&gt;"",R784-O784,"")</f>
        <v/>
      </c>
      <c r="R784" s="41" t="str">
        <f>IF(G784&lt;&gt;"",R783+N784+P784,"")</f>
        <v/>
      </c>
      <c r="T784" s="40" t="e">
        <f t="shared" si="107"/>
        <v>#N/A</v>
      </c>
      <c r="U784" s="53" t="str">
        <f>J784</f>
        <v/>
      </c>
      <c r="V784" s="53" t="e">
        <f>M784</f>
        <v>#N/A</v>
      </c>
      <c r="W784" s="53" t="str">
        <f>O784</f>
        <v/>
      </c>
      <c r="X784" s="53" t="str">
        <f>R784</f>
        <v/>
      </c>
    </row>
    <row r="785" spans="1:24" x14ac:dyDescent="0.35">
      <c r="A785" s="37" t="str">
        <f t="shared" si="100"/>
        <v/>
      </c>
      <c r="B785" s="37" t="e">
        <f>IF(F785&lt;=$G$10,VLOOKUP('[1]KALKULATOR 2023 PPK'!A800,[1]Robocze!$B$23:$C$102,2),"")</f>
        <v>#N/A</v>
      </c>
      <c r="C785" s="37" t="e">
        <f t="shared" si="101"/>
        <v>#N/A</v>
      </c>
      <c r="D785" s="38" t="e">
        <f t="shared" si="102"/>
        <v>#N/A</v>
      </c>
      <c r="E785" s="39" t="e">
        <f t="shared" si="108"/>
        <v>#N/A</v>
      </c>
      <c r="F785" s="40" t="e">
        <f t="shared" si="103"/>
        <v>#N/A</v>
      </c>
      <c r="G785" s="40" t="str">
        <f t="shared" si="104"/>
        <v/>
      </c>
      <c r="H785" s="42" t="e">
        <f>IF(F785&lt;=$G$10,$G$3,"")</f>
        <v>#N/A</v>
      </c>
      <c r="I785" s="41" t="e">
        <f>IF(B785&lt;&gt;"",$G$4,"")</f>
        <v>#N/A</v>
      </c>
      <c r="J785" s="41" t="str">
        <f t="shared" si="105"/>
        <v/>
      </c>
      <c r="K785" s="41" t="e">
        <f>IF(B785&lt;&gt;"",J785*H785/12,"")</f>
        <v>#N/A</v>
      </c>
      <c r="L785" s="41" t="e">
        <f>IF(B785&lt;&gt;"",M785-J785,"")</f>
        <v>#N/A</v>
      </c>
      <c r="M785" s="41" t="e">
        <f>IF(B785&lt;&gt;"",M784+I785+K785,"")</f>
        <v>#N/A</v>
      </c>
      <c r="N785" s="41" t="str">
        <f>IF(G785&lt;&gt;"",IF(E785&gt;=$G$7,$G$5,0),"")</f>
        <v/>
      </c>
      <c r="O785" s="41" t="str">
        <f t="shared" si="106"/>
        <v/>
      </c>
      <c r="P785" s="41" t="str">
        <f>IF(G785&lt;&gt;"",R784*H785/12,"")</f>
        <v/>
      </c>
      <c r="Q785" s="41" t="str">
        <f>IF(G785&lt;&gt;"",R785-O785,"")</f>
        <v/>
      </c>
      <c r="R785" s="41" t="str">
        <f>IF(G785&lt;&gt;"",R784+N785+P785,"")</f>
        <v/>
      </c>
      <c r="T785" s="40" t="e">
        <f t="shared" si="107"/>
        <v>#N/A</v>
      </c>
      <c r="U785" s="53" t="str">
        <f>J785</f>
        <v/>
      </c>
      <c r="V785" s="53" t="e">
        <f>M785</f>
        <v>#N/A</v>
      </c>
      <c r="W785" s="53" t="str">
        <f>O785</f>
        <v/>
      </c>
      <c r="X785" s="53" t="str">
        <f>R785</f>
        <v/>
      </c>
    </row>
    <row r="786" spans="1:24" x14ac:dyDescent="0.35">
      <c r="A786" s="37" t="str">
        <f t="shared" ref="A786:A849" si="109">IFERROR(IF((A785+1)&lt;=($G$8-$G$6)*12,A785+1,""),"")</f>
        <v/>
      </c>
      <c r="B786" s="37" t="e">
        <f>IF(F786&lt;=$G$10,VLOOKUP('[1]KALKULATOR 2023 PPK'!A801,[1]Robocze!$B$23:$C$102,2),"")</f>
        <v>#N/A</v>
      </c>
      <c r="C786" s="37" t="e">
        <f t="shared" ref="C786:C849" si="110">IF(B786="","",YEAR(F786))</f>
        <v>#N/A</v>
      </c>
      <c r="D786" s="38" t="e">
        <f t="shared" ref="D786:D849" si="111">IF(B786&lt;&gt;"",TEXT(F786,"mmmm"),"")</f>
        <v>#N/A</v>
      </c>
      <c r="E786" s="39" t="e">
        <f t="shared" si="108"/>
        <v>#N/A</v>
      </c>
      <c r="F786" s="43" t="e">
        <f t="shared" ref="F786:F849" si="112">IF(OR(B785="",F785&gt;$G$10,A786=""),"",EDATE(F785,1))</f>
        <v>#N/A</v>
      </c>
      <c r="G786" s="40" t="str">
        <f t="shared" ref="G786:G849" si="113">IFERROR(EOMONTH(F786,0),"")</f>
        <v/>
      </c>
      <c r="H786" s="42" t="e">
        <f>IF(F786&lt;=$G$10,$G$3,"")</f>
        <v>#N/A</v>
      </c>
      <c r="I786" s="41" t="e">
        <f>IF(B786&lt;&gt;"",$G$4,"")</f>
        <v>#N/A</v>
      </c>
      <c r="J786" s="41" t="str">
        <f t="shared" ref="J786:J849" si="114">IFERROR(J785+I786,"")</f>
        <v/>
      </c>
      <c r="K786" s="41" t="e">
        <f>IF(B786&lt;&gt;"",J786*H786/12,"")</f>
        <v>#N/A</v>
      </c>
      <c r="L786" s="41" t="e">
        <f>IF(B786&lt;&gt;"",M786-J786,"")</f>
        <v>#N/A</v>
      </c>
      <c r="M786" s="41" t="e">
        <f>IF(B786&lt;&gt;"",M785+I786+K786,"")</f>
        <v>#N/A</v>
      </c>
      <c r="N786" s="41" t="str">
        <f>IF(G786&lt;&gt;"",IF(E786&gt;=$G$7,$G$5,0),"")</f>
        <v/>
      </c>
      <c r="O786" s="41" t="str">
        <f t="shared" ref="O786:O849" si="115">IFERROR(O785+N786,"")</f>
        <v/>
      </c>
      <c r="P786" s="41" t="str">
        <f>IF(G786&lt;&gt;"",R785*H786/12,"")</f>
        <v/>
      </c>
      <c r="Q786" s="41" t="str">
        <f>IF(G786&lt;&gt;"",R786-O786,"")</f>
        <v/>
      </c>
      <c r="R786" s="41" t="str">
        <f>IF(G786&lt;&gt;"",R785+N786+P786,"")</f>
        <v/>
      </c>
      <c r="T786" s="40" t="e">
        <f t="shared" ref="T786:T849" si="116">F786</f>
        <v>#N/A</v>
      </c>
      <c r="U786" s="53" t="str">
        <f>J786</f>
        <v/>
      </c>
      <c r="V786" s="53" t="e">
        <f>M786</f>
        <v>#N/A</v>
      </c>
      <c r="W786" s="53" t="str">
        <f>O786</f>
        <v/>
      </c>
      <c r="X786" s="53" t="str">
        <f>R786</f>
        <v/>
      </c>
    </row>
    <row r="787" spans="1:24" x14ac:dyDescent="0.35">
      <c r="A787" s="37" t="str">
        <f t="shared" si="109"/>
        <v/>
      </c>
      <c r="B787" s="37" t="e">
        <f>IF(F787&lt;=$G$10,VLOOKUP('[1]KALKULATOR 2023 PPK'!A802,[1]Robocze!$B$23:$C$102,2),"")</f>
        <v>#N/A</v>
      </c>
      <c r="C787" s="37" t="e">
        <f t="shared" si="110"/>
        <v>#N/A</v>
      </c>
      <c r="D787" s="38" t="e">
        <f t="shared" si="111"/>
        <v>#N/A</v>
      </c>
      <c r="E787" s="39" t="e">
        <f t="shared" ref="E787:E850" si="117">IF(B787="","",E786+1/12)</f>
        <v>#N/A</v>
      </c>
      <c r="F787" s="43" t="e">
        <f t="shared" si="112"/>
        <v>#N/A</v>
      </c>
      <c r="G787" s="40" t="str">
        <f t="shared" si="113"/>
        <v/>
      </c>
      <c r="H787" s="42" t="e">
        <f>IF(F787&lt;=$G$10,$G$3,"")</f>
        <v>#N/A</v>
      </c>
      <c r="I787" s="41" t="e">
        <f>IF(B787&lt;&gt;"",$G$4,"")</f>
        <v>#N/A</v>
      </c>
      <c r="J787" s="41" t="str">
        <f t="shared" si="114"/>
        <v/>
      </c>
      <c r="K787" s="41" t="e">
        <f>IF(B787&lt;&gt;"",J787*H787/12,"")</f>
        <v>#N/A</v>
      </c>
      <c r="L787" s="41" t="e">
        <f>IF(B787&lt;&gt;"",M787-J787,"")</f>
        <v>#N/A</v>
      </c>
      <c r="M787" s="41" t="e">
        <f>IF(B787&lt;&gt;"",M786+I787+K787,"")</f>
        <v>#N/A</v>
      </c>
      <c r="N787" s="41" t="str">
        <f>IF(G787&lt;&gt;"",IF(E787&gt;=$G$7,$G$5,0),"")</f>
        <v/>
      </c>
      <c r="O787" s="41" t="str">
        <f t="shared" si="115"/>
        <v/>
      </c>
      <c r="P787" s="41" t="str">
        <f>IF(G787&lt;&gt;"",R786*H787/12,"")</f>
        <v/>
      </c>
      <c r="Q787" s="41" t="str">
        <f>IF(G787&lt;&gt;"",R787-O787,"")</f>
        <v/>
      </c>
      <c r="R787" s="41" t="str">
        <f>IF(G787&lt;&gt;"",R786+N787+P787,"")</f>
        <v/>
      </c>
      <c r="T787" s="40" t="e">
        <f t="shared" si="116"/>
        <v>#N/A</v>
      </c>
      <c r="U787" s="53" t="str">
        <f>J787</f>
        <v/>
      </c>
      <c r="V787" s="53" t="e">
        <f>M787</f>
        <v>#N/A</v>
      </c>
      <c r="W787" s="53" t="str">
        <f>O787</f>
        <v/>
      </c>
      <c r="X787" s="53" t="str">
        <f>R787</f>
        <v/>
      </c>
    </row>
    <row r="788" spans="1:24" x14ac:dyDescent="0.35">
      <c r="A788" s="37" t="str">
        <f t="shared" si="109"/>
        <v/>
      </c>
      <c r="B788" s="37" t="e">
        <f>IF(F788&lt;=$G$10,VLOOKUP('[1]KALKULATOR 2023 PPK'!A803,[1]Robocze!$B$23:$C$102,2),"")</f>
        <v>#N/A</v>
      </c>
      <c r="C788" s="37" t="e">
        <f t="shared" si="110"/>
        <v>#N/A</v>
      </c>
      <c r="D788" s="38" t="e">
        <f t="shared" si="111"/>
        <v>#N/A</v>
      </c>
      <c r="E788" s="39" t="e">
        <f t="shared" si="117"/>
        <v>#N/A</v>
      </c>
      <c r="F788" s="43" t="e">
        <f t="shared" si="112"/>
        <v>#N/A</v>
      </c>
      <c r="G788" s="40" t="str">
        <f t="shared" si="113"/>
        <v/>
      </c>
      <c r="H788" s="42" t="e">
        <f>IF(F788&lt;=$G$10,$G$3,"")</f>
        <v>#N/A</v>
      </c>
      <c r="I788" s="41" t="e">
        <f>IF(B788&lt;&gt;"",$G$4,"")</f>
        <v>#N/A</v>
      </c>
      <c r="J788" s="41" t="str">
        <f t="shared" si="114"/>
        <v/>
      </c>
      <c r="K788" s="41" t="e">
        <f>IF(B788&lt;&gt;"",J788*H788/12,"")</f>
        <v>#N/A</v>
      </c>
      <c r="L788" s="41" t="e">
        <f>IF(B788&lt;&gt;"",M788-J788,"")</f>
        <v>#N/A</v>
      </c>
      <c r="M788" s="41" t="e">
        <f>IF(B788&lt;&gt;"",M787+I788+K788,"")</f>
        <v>#N/A</v>
      </c>
      <c r="N788" s="41" t="str">
        <f>IF(G788&lt;&gt;"",IF(E788&gt;=$G$7,$G$5,0),"")</f>
        <v/>
      </c>
      <c r="O788" s="41" t="str">
        <f t="shared" si="115"/>
        <v/>
      </c>
      <c r="P788" s="41" t="str">
        <f>IF(G788&lt;&gt;"",R787*H788/12,"")</f>
        <v/>
      </c>
      <c r="Q788" s="41" t="str">
        <f>IF(G788&lt;&gt;"",R788-O788,"")</f>
        <v/>
      </c>
      <c r="R788" s="41" t="str">
        <f>IF(G788&lt;&gt;"",R787+N788+P788,"")</f>
        <v/>
      </c>
      <c r="T788" s="40" t="e">
        <f t="shared" si="116"/>
        <v>#N/A</v>
      </c>
      <c r="U788" s="53" t="str">
        <f>J788</f>
        <v/>
      </c>
      <c r="V788" s="53" t="e">
        <f>M788</f>
        <v>#N/A</v>
      </c>
      <c r="W788" s="53" t="str">
        <f>O788</f>
        <v/>
      </c>
      <c r="X788" s="53" t="str">
        <f>R788</f>
        <v/>
      </c>
    </row>
    <row r="789" spans="1:24" x14ac:dyDescent="0.35">
      <c r="A789" s="37" t="str">
        <f t="shared" si="109"/>
        <v/>
      </c>
      <c r="B789" s="37" t="e">
        <f>IF(F789&lt;=$G$10,VLOOKUP('[1]KALKULATOR 2023 PPK'!A804,[1]Robocze!$B$23:$C$102,2),"")</f>
        <v>#N/A</v>
      </c>
      <c r="C789" s="37" t="e">
        <f t="shared" si="110"/>
        <v>#N/A</v>
      </c>
      <c r="D789" s="38" t="e">
        <f t="shared" si="111"/>
        <v>#N/A</v>
      </c>
      <c r="E789" s="39" t="e">
        <f t="shared" si="117"/>
        <v>#N/A</v>
      </c>
      <c r="F789" s="43" t="e">
        <f t="shared" si="112"/>
        <v>#N/A</v>
      </c>
      <c r="G789" s="40" t="str">
        <f t="shared" si="113"/>
        <v/>
      </c>
      <c r="H789" s="42" t="e">
        <f>IF(F789&lt;=$G$10,$G$3,"")</f>
        <v>#N/A</v>
      </c>
      <c r="I789" s="41" t="e">
        <f>IF(B789&lt;&gt;"",$G$4,"")</f>
        <v>#N/A</v>
      </c>
      <c r="J789" s="41" t="str">
        <f t="shared" si="114"/>
        <v/>
      </c>
      <c r="K789" s="41" t="e">
        <f>IF(B789&lt;&gt;"",J789*H789/12,"")</f>
        <v>#N/A</v>
      </c>
      <c r="L789" s="41" t="e">
        <f>IF(B789&lt;&gt;"",M789-J789,"")</f>
        <v>#N/A</v>
      </c>
      <c r="M789" s="41" t="e">
        <f>IF(B789&lt;&gt;"",M788+I789+K789,"")</f>
        <v>#N/A</v>
      </c>
      <c r="N789" s="41" t="str">
        <f>IF(G789&lt;&gt;"",IF(E789&gt;=$G$7,$G$5,0),"")</f>
        <v/>
      </c>
      <c r="O789" s="41" t="str">
        <f t="shared" si="115"/>
        <v/>
      </c>
      <c r="P789" s="41" t="str">
        <f>IF(G789&lt;&gt;"",R788*H789/12,"")</f>
        <v/>
      </c>
      <c r="Q789" s="41" t="str">
        <f>IF(G789&lt;&gt;"",R789-O789,"")</f>
        <v/>
      </c>
      <c r="R789" s="41" t="str">
        <f>IF(G789&lt;&gt;"",R788+N789+P789,"")</f>
        <v/>
      </c>
      <c r="T789" s="40" t="e">
        <f t="shared" si="116"/>
        <v>#N/A</v>
      </c>
      <c r="U789" s="53" t="str">
        <f>J789</f>
        <v/>
      </c>
      <c r="V789" s="53" t="e">
        <f>M789</f>
        <v>#N/A</v>
      </c>
      <c r="W789" s="53" t="str">
        <f>O789</f>
        <v/>
      </c>
      <c r="X789" s="53" t="str">
        <f>R789</f>
        <v/>
      </c>
    </row>
    <row r="790" spans="1:24" x14ac:dyDescent="0.35">
      <c r="A790" s="37" t="str">
        <f t="shared" si="109"/>
        <v/>
      </c>
      <c r="B790" s="37" t="e">
        <f>IF(F790&lt;=$G$10,VLOOKUP('[1]KALKULATOR 2023 PPK'!A805,[1]Robocze!$B$23:$C$102,2),"")</f>
        <v>#N/A</v>
      </c>
      <c r="C790" s="37" t="e">
        <f t="shared" si="110"/>
        <v>#N/A</v>
      </c>
      <c r="D790" s="38" t="e">
        <f t="shared" si="111"/>
        <v>#N/A</v>
      </c>
      <c r="E790" s="39" t="e">
        <f t="shared" si="117"/>
        <v>#N/A</v>
      </c>
      <c r="F790" s="43" t="e">
        <f t="shared" si="112"/>
        <v>#N/A</v>
      </c>
      <c r="G790" s="40" t="str">
        <f t="shared" si="113"/>
        <v/>
      </c>
      <c r="H790" s="42" t="e">
        <f>IF(F790&lt;=$G$10,$G$3,"")</f>
        <v>#N/A</v>
      </c>
      <c r="I790" s="41" t="e">
        <f>IF(B790&lt;&gt;"",$G$4,"")</f>
        <v>#N/A</v>
      </c>
      <c r="J790" s="41" t="str">
        <f t="shared" si="114"/>
        <v/>
      </c>
      <c r="K790" s="41" t="e">
        <f>IF(B790&lt;&gt;"",J790*H790/12,"")</f>
        <v>#N/A</v>
      </c>
      <c r="L790" s="41" t="e">
        <f>IF(B790&lt;&gt;"",M790-J790,"")</f>
        <v>#N/A</v>
      </c>
      <c r="M790" s="41" t="e">
        <f>IF(B790&lt;&gt;"",M789+I790+K790,"")</f>
        <v>#N/A</v>
      </c>
      <c r="N790" s="41" t="str">
        <f>IF(G790&lt;&gt;"",IF(E790&gt;=$G$7,$G$5,0),"")</f>
        <v/>
      </c>
      <c r="O790" s="41" t="str">
        <f t="shared" si="115"/>
        <v/>
      </c>
      <c r="P790" s="41" t="str">
        <f>IF(G790&lt;&gt;"",R789*H790/12,"")</f>
        <v/>
      </c>
      <c r="Q790" s="41" t="str">
        <f>IF(G790&lt;&gt;"",R790-O790,"")</f>
        <v/>
      </c>
      <c r="R790" s="41" t="str">
        <f>IF(G790&lt;&gt;"",R789+N790+P790,"")</f>
        <v/>
      </c>
      <c r="T790" s="40" t="e">
        <f t="shared" si="116"/>
        <v>#N/A</v>
      </c>
      <c r="U790" s="53" t="str">
        <f>J790</f>
        <v/>
      </c>
      <c r="V790" s="53" t="e">
        <f>M790</f>
        <v>#N/A</v>
      </c>
      <c r="W790" s="53" t="str">
        <f>O790</f>
        <v/>
      </c>
      <c r="X790" s="53" t="str">
        <f>R790</f>
        <v/>
      </c>
    </row>
    <row r="791" spans="1:24" x14ac:dyDescent="0.35">
      <c r="A791" s="37" t="str">
        <f t="shared" si="109"/>
        <v/>
      </c>
      <c r="B791" s="37" t="e">
        <f>IF(F791&lt;=$G$10,VLOOKUP('[1]KALKULATOR 2023 PPK'!A806,[1]Robocze!$B$23:$C$102,2),"")</f>
        <v>#N/A</v>
      </c>
      <c r="C791" s="37" t="e">
        <f t="shared" si="110"/>
        <v>#N/A</v>
      </c>
      <c r="D791" s="38" t="e">
        <f t="shared" si="111"/>
        <v>#N/A</v>
      </c>
      <c r="E791" s="39" t="e">
        <f t="shared" si="117"/>
        <v>#N/A</v>
      </c>
      <c r="F791" s="43" t="e">
        <f t="shared" si="112"/>
        <v>#N/A</v>
      </c>
      <c r="G791" s="40" t="str">
        <f t="shared" si="113"/>
        <v/>
      </c>
      <c r="H791" s="42" t="e">
        <f>IF(F791&lt;=$G$10,$G$3,"")</f>
        <v>#N/A</v>
      </c>
      <c r="I791" s="41" t="e">
        <f>IF(B791&lt;&gt;"",$G$4,"")</f>
        <v>#N/A</v>
      </c>
      <c r="J791" s="41" t="str">
        <f t="shared" si="114"/>
        <v/>
      </c>
      <c r="K791" s="41" t="e">
        <f>IF(B791&lt;&gt;"",J791*H791/12,"")</f>
        <v>#N/A</v>
      </c>
      <c r="L791" s="41" t="e">
        <f>IF(B791&lt;&gt;"",M791-J791,"")</f>
        <v>#N/A</v>
      </c>
      <c r="M791" s="41" t="e">
        <f>IF(B791&lt;&gt;"",M790+I791+K791,"")</f>
        <v>#N/A</v>
      </c>
      <c r="N791" s="41" t="str">
        <f>IF(G791&lt;&gt;"",IF(E791&gt;=$G$7,$G$5,0),"")</f>
        <v/>
      </c>
      <c r="O791" s="41" t="str">
        <f t="shared" si="115"/>
        <v/>
      </c>
      <c r="P791" s="41" t="str">
        <f>IF(G791&lt;&gt;"",R790*H791/12,"")</f>
        <v/>
      </c>
      <c r="Q791" s="41" t="str">
        <f>IF(G791&lt;&gt;"",R791-O791,"")</f>
        <v/>
      </c>
      <c r="R791" s="41" t="str">
        <f>IF(G791&lt;&gt;"",R790+N791+P791,"")</f>
        <v/>
      </c>
      <c r="T791" s="40" t="e">
        <f t="shared" si="116"/>
        <v>#N/A</v>
      </c>
      <c r="U791" s="53" t="str">
        <f>J791</f>
        <v/>
      </c>
      <c r="V791" s="53" t="e">
        <f>M791</f>
        <v>#N/A</v>
      </c>
      <c r="W791" s="53" t="str">
        <f>O791</f>
        <v/>
      </c>
      <c r="X791" s="53" t="str">
        <f>R791</f>
        <v/>
      </c>
    </row>
    <row r="792" spans="1:24" x14ac:dyDescent="0.35">
      <c r="A792" s="37" t="str">
        <f t="shared" si="109"/>
        <v/>
      </c>
      <c r="B792" s="37" t="e">
        <f>IF(F792&lt;=$G$10,VLOOKUP('[1]KALKULATOR 2023 PPK'!A807,[1]Robocze!$B$23:$C$102,2),"")</f>
        <v>#N/A</v>
      </c>
      <c r="C792" s="37" t="e">
        <f t="shared" si="110"/>
        <v>#N/A</v>
      </c>
      <c r="D792" s="38" t="e">
        <f t="shared" si="111"/>
        <v>#N/A</v>
      </c>
      <c r="E792" s="39" t="e">
        <f t="shared" si="117"/>
        <v>#N/A</v>
      </c>
      <c r="F792" s="43" t="e">
        <f t="shared" si="112"/>
        <v>#N/A</v>
      </c>
      <c r="G792" s="40" t="str">
        <f t="shared" si="113"/>
        <v/>
      </c>
      <c r="H792" s="42" t="e">
        <f>IF(F792&lt;=$G$10,$G$3,"")</f>
        <v>#N/A</v>
      </c>
      <c r="I792" s="41" t="e">
        <f>IF(B792&lt;&gt;"",$G$4,"")</f>
        <v>#N/A</v>
      </c>
      <c r="J792" s="41" t="str">
        <f t="shared" si="114"/>
        <v/>
      </c>
      <c r="K792" s="41" t="e">
        <f>IF(B792&lt;&gt;"",J792*H792/12,"")</f>
        <v>#N/A</v>
      </c>
      <c r="L792" s="41" t="e">
        <f>IF(B792&lt;&gt;"",M792-J792,"")</f>
        <v>#N/A</v>
      </c>
      <c r="M792" s="41" t="e">
        <f>IF(B792&lt;&gt;"",M791+I792+K792,"")</f>
        <v>#N/A</v>
      </c>
      <c r="N792" s="41" t="str">
        <f>IF(G792&lt;&gt;"",IF(E792&gt;=$G$7,$G$5,0),"")</f>
        <v/>
      </c>
      <c r="O792" s="41" t="str">
        <f t="shared" si="115"/>
        <v/>
      </c>
      <c r="P792" s="41" t="str">
        <f>IF(G792&lt;&gt;"",R791*H792/12,"")</f>
        <v/>
      </c>
      <c r="Q792" s="41" t="str">
        <f>IF(G792&lt;&gt;"",R792-O792,"")</f>
        <v/>
      </c>
      <c r="R792" s="41" t="str">
        <f>IF(G792&lt;&gt;"",R791+N792+P792,"")</f>
        <v/>
      </c>
      <c r="T792" s="40" t="e">
        <f t="shared" si="116"/>
        <v>#N/A</v>
      </c>
      <c r="U792" s="53" t="str">
        <f>J792</f>
        <v/>
      </c>
      <c r="V792" s="53" t="e">
        <f>M792</f>
        <v>#N/A</v>
      </c>
      <c r="W792" s="53" t="str">
        <f>O792</f>
        <v/>
      </c>
      <c r="X792" s="53" t="str">
        <f>R792</f>
        <v/>
      </c>
    </row>
    <row r="793" spans="1:24" x14ac:dyDescent="0.35">
      <c r="A793" s="37" t="str">
        <f t="shared" si="109"/>
        <v/>
      </c>
      <c r="B793" s="37" t="e">
        <f>IF(F793&lt;=$G$10,VLOOKUP('[1]KALKULATOR 2023 PPK'!A808,[1]Robocze!$B$23:$C$102,2),"")</f>
        <v>#N/A</v>
      </c>
      <c r="C793" s="37" t="e">
        <f t="shared" si="110"/>
        <v>#N/A</v>
      </c>
      <c r="D793" s="38" t="e">
        <f t="shared" si="111"/>
        <v>#N/A</v>
      </c>
      <c r="E793" s="39" t="e">
        <f t="shared" si="117"/>
        <v>#N/A</v>
      </c>
      <c r="F793" s="43" t="e">
        <f t="shared" si="112"/>
        <v>#N/A</v>
      </c>
      <c r="G793" s="40" t="str">
        <f t="shared" si="113"/>
        <v/>
      </c>
      <c r="H793" s="42" t="e">
        <f>IF(F793&lt;=$G$10,$G$3,"")</f>
        <v>#N/A</v>
      </c>
      <c r="I793" s="41" t="e">
        <f>IF(B793&lt;&gt;"",$G$4,"")</f>
        <v>#N/A</v>
      </c>
      <c r="J793" s="41" t="str">
        <f t="shared" si="114"/>
        <v/>
      </c>
      <c r="K793" s="41" t="e">
        <f>IF(B793&lt;&gt;"",J793*H793/12,"")</f>
        <v>#N/A</v>
      </c>
      <c r="L793" s="41" t="e">
        <f>IF(B793&lt;&gt;"",M793-J793,"")</f>
        <v>#N/A</v>
      </c>
      <c r="M793" s="41" t="e">
        <f>IF(B793&lt;&gt;"",M792+I793+K793,"")</f>
        <v>#N/A</v>
      </c>
      <c r="N793" s="41" t="str">
        <f>IF(G793&lt;&gt;"",IF(E793&gt;=$G$7,$G$5,0),"")</f>
        <v/>
      </c>
      <c r="O793" s="41" t="str">
        <f t="shared" si="115"/>
        <v/>
      </c>
      <c r="P793" s="41" t="str">
        <f>IF(G793&lt;&gt;"",R792*H793/12,"")</f>
        <v/>
      </c>
      <c r="Q793" s="41" t="str">
        <f>IF(G793&lt;&gt;"",R793-O793,"")</f>
        <v/>
      </c>
      <c r="R793" s="41" t="str">
        <f>IF(G793&lt;&gt;"",R792+N793+P793,"")</f>
        <v/>
      </c>
      <c r="T793" s="40" t="e">
        <f t="shared" si="116"/>
        <v>#N/A</v>
      </c>
      <c r="U793" s="53" t="str">
        <f>J793</f>
        <v/>
      </c>
      <c r="V793" s="53" t="e">
        <f>M793</f>
        <v>#N/A</v>
      </c>
      <c r="W793" s="53" t="str">
        <f>O793</f>
        <v/>
      </c>
      <c r="X793" s="53" t="str">
        <f>R793</f>
        <v/>
      </c>
    </row>
    <row r="794" spans="1:24" x14ac:dyDescent="0.35">
      <c r="A794" s="37" t="str">
        <f t="shared" si="109"/>
        <v/>
      </c>
      <c r="B794" s="37" t="e">
        <f>IF(F794&lt;=$G$10,VLOOKUP('[1]KALKULATOR 2023 PPK'!A809,[1]Robocze!$B$23:$C$102,2),"")</f>
        <v>#N/A</v>
      </c>
      <c r="C794" s="37" t="e">
        <f t="shared" si="110"/>
        <v>#N/A</v>
      </c>
      <c r="D794" s="38" t="e">
        <f t="shared" si="111"/>
        <v>#N/A</v>
      </c>
      <c r="E794" s="39" t="e">
        <f t="shared" si="117"/>
        <v>#N/A</v>
      </c>
      <c r="F794" s="43" t="e">
        <f t="shared" si="112"/>
        <v>#N/A</v>
      </c>
      <c r="G794" s="40" t="str">
        <f t="shared" si="113"/>
        <v/>
      </c>
      <c r="H794" s="42" t="e">
        <f>IF(F794&lt;=$G$10,$G$3,"")</f>
        <v>#N/A</v>
      </c>
      <c r="I794" s="41" t="e">
        <f>IF(B794&lt;&gt;"",$G$4,"")</f>
        <v>#N/A</v>
      </c>
      <c r="J794" s="41" t="str">
        <f t="shared" si="114"/>
        <v/>
      </c>
      <c r="K794" s="41" t="e">
        <f>IF(B794&lt;&gt;"",J794*H794/12,"")</f>
        <v>#N/A</v>
      </c>
      <c r="L794" s="41" t="e">
        <f>IF(B794&lt;&gt;"",M794-J794,"")</f>
        <v>#N/A</v>
      </c>
      <c r="M794" s="41" t="e">
        <f>IF(B794&lt;&gt;"",M793+I794+K794,"")</f>
        <v>#N/A</v>
      </c>
      <c r="N794" s="41" t="str">
        <f>IF(G794&lt;&gt;"",IF(E794&gt;=$G$7,$G$5,0),"")</f>
        <v/>
      </c>
      <c r="O794" s="41" t="str">
        <f t="shared" si="115"/>
        <v/>
      </c>
      <c r="P794" s="41" t="str">
        <f>IF(G794&lt;&gt;"",R793*H794/12,"")</f>
        <v/>
      </c>
      <c r="Q794" s="41" t="str">
        <f>IF(G794&lt;&gt;"",R794-O794,"")</f>
        <v/>
      </c>
      <c r="R794" s="41" t="str">
        <f>IF(G794&lt;&gt;"",R793+N794+P794,"")</f>
        <v/>
      </c>
      <c r="T794" s="40" t="e">
        <f t="shared" si="116"/>
        <v>#N/A</v>
      </c>
      <c r="U794" s="53" t="str">
        <f>J794</f>
        <v/>
      </c>
      <c r="V794" s="53" t="e">
        <f>M794</f>
        <v>#N/A</v>
      </c>
      <c r="W794" s="53" t="str">
        <f>O794</f>
        <v/>
      </c>
      <c r="X794" s="53" t="str">
        <f>R794</f>
        <v/>
      </c>
    </row>
    <row r="795" spans="1:24" x14ac:dyDescent="0.35">
      <c r="A795" s="37" t="str">
        <f t="shared" si="109"/>
        <v/>
      </c>
      <c r="B795" s="37" t="e">
        <f>IF(F795&lt;=$G$10,VLOOKUP('[1]KALKULATOR 2023 PPK'!A810,[1]Robocze!$B$23:$C$102,2),"")</f>
        <v>#N/A</v>
      </c>
      <c r="C795" s="37" t="e">
        <f t="shared" si="110"/>
        <v>#N/A</v>
      </c>
      <c r="D795" s="38" t="e">
        <f t="shared" si="111"/>
        <v>#N/A</v>
      </c>
      <c r="E795" s="39" t="e">
        <f t="shared" si="117"/>
        <v>#N/A</v>
      </c>
      <c r="F795" s="43" t="e">
        <f t="shared" si="112"/>
        <v>#N/A</v>
      </c>
      <c r="G795" s="40" t="str">
        <f t="shared" si="113"/>
        <v/>
      </c>
      <c r="H795" s="42" t="e">
        <f>IF(F795&lt;=$G$10,$G$3,"")</f>
        <v>#N/A</v>
      </c>
      <c r="I795" s="41" t="e">
        <f>IF(B795&lt;&gt;"",$G$4,"")</f>
        <v>#N/A</v>
      </c>
      <c r="J795" s="41" t="str">
        <f t="shared" si="114"/>
        <v/>
      </c>
      <c r="K795" s="41" t="e">
        <f>IF(B795&lt;&gt;"",J795*H795/12,"")</f>
        <v>#N/A</v>
      </c>
      <c r="L795" s="41" t="e">
        <f>IF(B795&lt;&gt;"",M795-J795,"")</f>
        <v>#N/A</v>
      </c>
      <c r="M795" s="41" t="e">
        <f>IF(B795&lt;&gt;"",M794+I795+K795,"")</f>
        <v>#N/A</v>
      </c>
      <c r="N795" s="41" t="str">
        <f>IF(G795&lt;&gt;"",IF(E795&gt;=$G$7,$G$5,0),"")</f>
        <v/>
      </c>
      <c r="O795" s="41" t="str">
        <f t="shared" si="115"/>
        <v/>
      </c>
      <c r="P795" s="41" t="str">
        <f>IF(G795&lt;&gt;"",R794*H795/12,"")</f>
        <v/>
      </c>
      <c r="Q795" s="41" t="str">
        <f>IF(G795&lt;&gt;"",R795-O795,"")</f>
        <v/>
      </c>
      <c r="R795" s="41" t="str">
        <f>IF(G795&lt;&gt;"",R794+N795+P795,"")</f>
        <v/>
      </c>
      <c r="T795" s="40" t="e">
        <f t="shared" si="116"/>
        <v>#N/A</v>
      </c>
      <c r="U795" s="53" t="str">
        <f>J795</f>
        <v/>
      </c>
      <c r="V795" s="53" t="e">
        <f>M795</f>
        <v>#N/A</v>
      </c>
      <c r="W795" s="53" t="str">
        <f>O795</f>
        <v/>
      </c>
      <c r="X795" s="53" t="str">
        <f>R795</f>
        <v/>
      </c>
    </row>
    <row r="796" spans="1:24" x14ac:dyDescent="0.35">
      <c r="A796" s="37" t="str">
        <f t="shared" si="109"/>
        <v/>
      </c>
      <c r="B796" s="44" t="e">
        <f>IF(F796&lt;=$G$10,VLOOKUP('[1]KALKULATOR 2023 PPK'!A811,[1]Robocze!$B$23:$C$102,2),"")</f>
        <v>#N/A</v>
      </c>
      <c r="C796" s="44" t="e">
        <f t="shared" si="110"/>
        <v>#N/A</v>
      </c>
      <c r="D796" s="38" t="e">
        <f t="shared" si="111"/>
        <v>#N/A</v>
      </c>
      <c r="E796" s="45" t="e">
        <f t="shared" si="117"/>
        <v>#N/A</v>
      </c>
      <c r="F796" s="46" t="e">
        <f t="shared" si="112"/>
        <v>#N/A</v>
      </c>
      <c r="G796" s="47" t="str">
        <f t="shared" si="113"/>
        <v/>
      </c>
      <c r="H796" s="42" t="e">
        <f>IF(F796&lt;=$G$10,$G$3,"")</f>
        <v>#N/A</v>
      </c>
      <c r="I796" s="41" t="e">
        <f>IF(B796&lt;&gt;"",$G$4,"")</f>
        <v>#N/A</v>
      </c>
      <c r="J796" s="48" t="str">
        <f t="shared" si="114"/>
        <v/>
      </c>
      <c r="K796" s="41" t="e">
        <f>IF(B796&lt;&gt;"",J796*H796/12,"")</f>
        <v>#N/A</v>
      </c>
      <c r="L796" s="48" t="e">
        <f>IF(B796&lt;&gt;"",M796-J796,"")</f>
        <v>#N/A</v>
      </c>
      <c r="M796" s="41" t="e">
        <f>IF(B796&lt;&gt;"",M795+I796+K796,"")</f>
        <v>#N/A</v>
      </c>
      <c r="N796" s="41" t="str">
        <f>IF(G796&lt;&gt;"",IF(E796&gt;=$G$7,$G$5,0),"")</f>
        <v/>
      </c>
      <c r="O796" s="48" t="str">
        <f t="shared" si="115"/>
        <v/>
      </c>
      <c r="P796" s="41" t="str">
        <f>IF(G796&lt;&gt;"",R795*H796/12,"")</f>
        <v/>
      </c>
      <c r="Q796" s="48" t="str">
        <f>IF(G796&lt;&gt;"",R796-O796,"")</f>
        <v/>
      </c>
      <c r="R796" s="41" t="str">
        <f>IF(G796&lt;&gt;"",R795+N796+P796,"")</f>
        <v/>
      </c>
      <c r="T796" s="40" t="e">
        <f t="shared" si="116"/>
        <v>#N/A</v>
      </c>
      <c r="U796" s="53" t="str">
        <f>J796</f>
        <v/>
      </c>
      <c r="V796" s="53" t="e">
        <f>M796</f>
        <v>#N/A</v>
      </c>
      <c r="W796" s="53" t="str">
        <f>O796</f>
        <v/>
      </c>
      <c r="X796" s="53" t="str">
        <f>R796</f>
        <v/>
      </c>
    </row>
    <row r="797" spans="1:24" x14ac:dyDescent="0.35">
      <c r="A797" s="37" t="str">
        <f t="shared" si="109"/>
        <v/>
      </c>
      <c r="B797" s="37" t="e">
        <f>IF(F797&lt;=$G$10,VLOOKUP('[1]KALKULATOR 2023 PPK'!A812,[1]Robocze!$B$23:$C$102,2),"")</f>
        <v>#N/A</v>
      </c>
      <c r="C797" s="37" t="e">
        <f t="shared" si="110"/>
        <v>#N/A</v>
      </c>
      <c r="D797" s="38" t="e">
        <f t="shared" si="111"/>
        <v>#N/A</v>
      </c>
      <c r="E797" s="39" t="e">
        <f t="shared" si="117"/>
        <v>#N/A</v>
      </c>
      <c r="F797" s="40" t="e">
        <f t="shared" si="112"/>
        <v>#N/A</v>
      </c>
      <c r="G797" s="40" t="str">
        <f t="shared" si="113"/>
        <v/>
      </c>
      <c r="H797" s="42" t="e">
        <f>IF(F797&lt;=$G$10,$G$3,"")</f>
        <v>#N/A</v>
      </c>
      <c r="I797" s="41" t="e">
        <f>IF(B797&lt;&gt;"",$G$4,"")</f>
        <v>#N/A</v>
      </c>
      <c r="J797" s="41" t="str">
        <f t="shared" si="114"/>
        <v/>
      </c>
      <c r="K797" s="41" t="e">
        <f>IF(B797&lt;&gt;"",J797*H797/12,"")</f>
        <v>#N/A</v>
      </c>
      <c r="L797" s="41" t="e">
        <f>IF(B797&lt;&gt;"",M797-J797,"")</f>
        <v>#N/A</v>
      </c>
      <c r="M797" s="41" t="e">
        <f>IF(B797&lt;&gt;"",M796+I797+K797,"")</f>
        <v>#N/A</v>
      </c>
      <c r="N797" s="41" t="str">
        <f>IF(G797&lt;&gt;"",IF(E797&gt;=$G$7,$G$5,0),"")</f>
        <v/>
      </c>
      <c r="O797" s="41" t="str">
        <f t="shared" si="115"/>
        <v/>
      </c>
      <c r="P797" s="41" t="str">
        <f>IF(G797&lt;&gt;"",R796*H797/12,"")</f>
        <v/>
      </c>
      <c r="Q797" s="41" t="str">
        <f>IF(G797&lt;&gt;"",R797-O797,"")</f>
        <v/>
      </c>
      <c r="R797" s="41" t="str">
        <f>IF(G797&lt;&gt;"",R796+N797+P797,"")</f>
        <v/>
      </c>
      <c r="T797" s="40" t="e">
        <f t="shared" si="116"/>
        <v>#N/A</v>
      </c>
      <c r="U797" s="53" t="str">
        <f>J797</f>
        <v/>
      </c>
      <c r="V797" s="53" t="e">
        <f>M797</f>
        <v>#N/A</v>
      </c>
      <c r="W797" s="53" t="str">
        <f>O797</f>
        <v/>
      </c>
      <c r="X797" s="53" t="str">
        <f>R797</f>
        <v/>
      </c>
    </row>
    <row r="798" spans="1:24" x14ac:dyDescent="0.35">
      <c r="A798" s="37" t="str">
        <f t="shared" si="109"/>
        <v/>
      </c>
      <c r="B798" s="37" t="e">
        <f>IF(F798&lt;=$G$10,VLOOKUP('[1]KALKULATOR 2023 PPK'!A813,[1]Robocze!$B$23:$C$102,2),"")</f>
        <v>#N/A</v>
      </c>
      <c r="C798" s="37" t="e">
        <f t="shared" si="110"/>
        <v>#N/A</v>
      </c>
      <c r="D798" s="38" t="e">
        <f t="shared" si="111"/>
        <v>#N/A</v>
      </c>
      <c r="E798" s="39" t="e">
        <f t="shared" si="117"/>
        <v>#N/A</v>
      </c>
      <c r="F798" s="43" t="e">
        <f t="shared" si="112"/>
        <v>#N/A</v>
      </c>
      <c r="G798" s="40" t="str">
        <f t="shared" si="113"/>
        <v/>
      </c>
      <c r="H798" s="42" t="e">
        <f>IF(F798&lt;=$G$10,$G$3,"")</f>
        <v>#N/A</v>
      </c>
      <c r="I798" s="41" t="e">
        <f>IF(B798&lt;&gt;"",$G$4,"")</f>
        <v>#N/A</v>
      </c>
      <c r="J798" s="41" t="str">
        <f t="shared" si="114"/>
        <v/>
      </c>
      <c r="K798" s="41" t="e">
        <f>IF(B798&lt;&gt;"",J798*H798/12,"")</f>
        <v>#N/A</v>
      </c>
      <c r="L798" s="41" t="e">
        <f>IF(B798&lt;&gt;"",M798-J798,"")</f>
        <v>#N/A</v>
      </c>
      <c r="M798" s="41" t="e">
        <f>IF(B798&lt;&gt;"",M797+I798+K798,"")</f>
        <v>#N/A</v>
      </c>
      <c r="N798" s="41" t="str">
        <f>IF(G798&lt;&gt;"",IF(E798&gt;=$G$7,$G$5,0),"")</f>
        <v/>
      </c>
      <c r="O798" s="41" t="str">
        <f t="shared" si="115"/>
        <v/>
      </c>
      <c r="P798" s="41" t="str">
        <f>IF(G798&lt;&gt;"",R797*H798/12,"")</f>
        <v/>
      </c>
      <c r="Q798" s="41" t="str">
        <f>IF(G798&lt;&gt;"",R798-O798,"")</f>
        <v/>
      </c>
      <c r="R798" s="41" t="str">
        <f>IF(G798&lt;&gt;"",R797+N798+P798,"")</f>
        <v/>
      </c>
      <c r="T798" s="40" t="e">
        <f t="shared" si="116"/>
        <v>#N/A</v>
      </c>
      <c r="U798" s="53" t="str">
        <f>J798</f>
        <v/>
      </c>
      <c r="V798" s="53" t="e">
        <f>M798</f>
        <v>#N/A</v>
      </c>
      <c r="W798" s="53" t="str">
        <f>O798</f>
        <v/>
      </c>
      <c r="X798" s="53" t="str">
        <f>R798</f>
        <v/>
      </c>
    </row>
    <row r="799" spans="1:24" x14ac:dyDescent="0.35">
      <c r="A799" s="37" t="str">
        <f t="shared" si="109"/>
        <v/>
      </c>
      <c r="B799" s="37" t="e">
        <f>IF(F799&lt;=$G$10,VLOOKUP('[1]KALKULATOR 2023 PPK'!A814,[1]Robocze!$B$23:$C$102,2),"")</f>
        <v>#N/A</v>
      </c>
      <c r="C799" s="37" t="e">
        <f t="shared" si="110"/>
        <v>#N/A</v>
      </c>
      <c r="D799" s="38" t="e">
        <f t="shared" si="111"/>
        <v>#N/A</v>
      </c>
      <c r="E799" s="39" t="e">
        <f t="shared" si="117"/>
        <v>#N/A</v>
      </c>
      <c r="F799" s="43" t="e">
        <f t="shared" si="112"/>
        <v>#N/A</v>
      </c>
      <c r="G799" s="40" t="str">
        <f t="shared" si="113"/>
        <v/>
      </c>
      <c r="H799" s="42" t="e">
        <f>IF(F799&lt;=$G$10,$G$3,"")</f>
        <v>#N/A</v>
      </c>
      <c r="I799" s="41" t="e">
        <f>IF(B799&lt;&gt;"",$G$4,"")</f>
        <v>#N/A</v>
      </c>
      <c r="J799" s="41" t="str">
        <f t="shared" si="114"/>
        <v/>
      </c>
      <c r="K799" s="41" t="e">
        <f>IF(B799&lt;&gt;"",J799*H799/12,"")</f>
        <v>#N/A</v>
      </c>
      <c r="L799" s="41" t="e">
        <f>IF(B799&lt;&gt;"",M799-J799,"")</f>
        <v>#N/A</v>
      </c>
      <c r="M799" s="41" t="e">
        <f>IF(B799&lt;&gt;"",M798+I799+K799,"")</f>
        <v>#N/A</v>
      </c>
      <c r="N799" s="41" t="str">
        <f>IF(G799&lt;&gt;"",IF(E799&gt;=$G$7,$G$5,0),"")</f>
        <v/>
      </c>
      <c r="O799" s="41" t="str">
        <f t="shared" si="115"/>
        <v/>
      </c>
      <c r="P799" s="41" t="str">
        <f>IF(G799&lt;&gt;"",R798*H799/12,"")</f>
        <v/>
      </c>
      <c r="Q799" s="41" t="str">
        <f>IF(G799&lt;&gt;"",R799-O799,"")</f>
        <v/>
      </c>
      <c r="R799" s="41" t="str">
        <f>IF(G799&lt;&gt;"",R798+N799+P799,"")</f>
        <v/>
      </c>
      <c r="T799" s="40" t="e">
        <f t="shared" si="116"/>
        <v>#N/A</v>
      </c>
      <c r="U799" s="53" t="str">
        <f>J799</f>
        <v/>
      </c>
      <c r="V799" s="53" t="e">
        <f>M799</f>
        <v>#N/A</v>
      </c>
      <c r="W799" s="53" t="str">
        <f>O799</f>
        <v/>
      </c>
      <c r="X799" s="53" t="str">
        <f>R799</f>
        <v/>
      </c>
    </row>
    <row r="800" spans="1:24" x14ac:dyDescent="0.35">
      <c r="A800" s="37" t="str">
        <f t="shared" si="109"/>
        <v/>
      </c>
      <c r="B800" s="37" t="e">
        <f>IF(F800&lt;=$G$10,VLOOKUP('[1]KALKULATOR 2023 PPK'!A815,[1]Robocze!$B$23:$C$102,2),"")</f>
        <v>#N/A</v>
      </c>
      <c r="C800" s="37" t="e">
        <f t="shared" si="110"/>
        <v>#N/A</v>
      </c>
      <c r="D800" s="38" t="e">
        <f t="shared" si="111"/>
        <v>#N/A</v>
      </c>
      <c r="E800" s="39" t="e">
        <f t="shared" si="117"/>
        <v>#N/A</v>
      </c>
      <c r="F800" s="43" t="e">
        <f t="shared" si="112"/>
        <v>#N/A</v>
      </c>
      <c r="G800" s="40" t="str">
        <f t="shared" si="113"/>
        <v/>
      </c>
      <c r="H800" s="42" t="e">
        <f>IF(F800&lt;=$G$10,$G$3,"")</f>
        <v>#N/A</v>
      </c>
      <c r="I800" s="41" t="e">
        <f>IF(B800&lt;&gt;"",$G$4,"")</f>
        <v>#N/A</v>
      </c>
      <c r="J800" s="41" t="str">
        <f t="shared" si="114"/>
        <v/>
      </c>
      <c r="K800" s="41" t="e">
        <f>IF(B800&lt;&gt;"",J800*H800/12,"")</f>
        <v>#N/A</v>
      </c>
      <c r="L800" s="41" t="e">
        <f>IF(B800&lt;&gt;"",M800-J800,"")</f>
        <v>#N/A</v>
      </c>
      <c r="M800" s="41" t="e">
        <f>IF(B800&lt;&gt;"",M799+I800+K800,"")</f>
        <v>#N/A</v>
      </c>
      <c r="N800" s="41" t="str">
        <f>IF(G800&lt;&gt;"",IF(E800&gt;=$G$7,$G$5,0),"")</f>
        <v/>
      </c>
      <c r="O800" s="41" t="str">
        <f t="shared" si="115"/>
        <v/>
      </c>
      <c r="P800" s="41" t="str">
        <f>IF(G800&lt;&gt;"",R799*H800/12,"")</f>
        <v/>
      </c>
      <c r="Q800" s="41" t="str">
        <f>IF(G800&lt;&gt;"",R800-O800,"")</f>
        <v/>
      </c>
      <c r="R800" s="41" t="str">
        <f>IF(G800&lt;&gt;"",R799+N800+P800,"")</f>
        <v/>
      </c>
      <c r="T800" s="40" t="e">
        <f t="shared" si="116"/>
        <v>#N/A</v>
      </c>
      <c r="U800" s="53" t="str">
        <f>J800</f>
        <v/>
      </c>
      <c r="V800" s="53" t="e">
        <f>M800</f>
        <v>#N/A</v>
      </c>
      <c r="W800" s="53" t="str">
        <f>O800</f>
        <v/>
      </c>
      <c r="X800" s="53" t="str">
        <f>R800</f>
        <v/>
      </c>
    </row>
    <row r="801" spans="1:24" x14ac:dyDescent="0.35">
      <c r="A801" s="37" t="str">
        <f t="shared" si="109"/>
        <v/>
      </c>
      <c r="B801" s="37" t="e">
        <f>IF(F801&lt;=$G$10,VLOOKUP('[1]KALKULATOR 2023 PPK'!A816,[1]Robocze!$B$23:$C$102,2),"")</f>
        <v>#N/A</v>
      </c>
      <c r="C801" s="37" t="e">
        <f t="shared" si="110"/>
        <v>#N/A</v>
      </c>
      <c r="D801" s="38" t="e">
        <f t="shared" si="111"/>
        <v>#N/A</v>
      </c>
      <c r="E801" s="39" t="e">
        <f t="shared" si="117"/>
        <v>#N/A</v>
      </c>
      <c r="F801" s="43" t="e">
        <f t="shared" si="112"/>
        <v>#N/A</v>
      </c>
      <c r="G801" s="40" t="str">
        <f t="shared" si="113"/>
        <v/>
      </c>
      <c r="H801" s="42" t="e">
        <f>IF(F801&lt;=$G$10,$G$3,"")</f>
        <v>#N/A</v>
      </c>
      <c r="I801" s="41" t="e">
        <f>IF(B801&lt;&gt;"",$G$4,"")</f>
        <v>#N/A</v>
      </c>
      <c r="J801" s="41" t="str">
        <f t="shared" si="114"/>
        <v/>
      </c>
      <c r="K801" s="41" t="e">
        <f>IF(B801&lt;&gt;"",J801*H801/12,"")</f>
        <v>#N/A</v>
      </c>
      <c r="L801" s="41" t="e">
        <f>IF(B801&lt;&gt;"",M801-J801,"")</f>
        <v>#N/A</v>
      </c>
      <c r="M801" s="41" t="e">
        <f>IF(B801&lt;&gt;"",M800+I801+K801,"")</f>
        <v>#N/A</v>
      </c>
      <c r="N801" s="41" t="str">
        <f>IF(G801&lt;&gt;"",IF(E801&gt;=$G$7,$G$5,0),"")</f>
        <v/>
      </c>
      <c r="O801" s="41" t="str">
        <f t="shared" si="115"/>
        <v/>
      </c>
      <c r="P801" s="41" t="str">
        <f>IF(G801&lt;&gt;"",R800*H801/12,"")</f>
        <v/>
      </c>
      <c r="Q801" s="41" t="str">
        <f>IF(G801&lt;&gt;"",R801-O801,"")</f>
        <v/>
      </c>
      <c r="R801" s="41" t="str">
        <f>IF(G801&lt;&gt;"",R800+N801+P801,"")</f>
        <v/>
      </c>
      <c r="T801" s="40" t="e">
        <f t="shared" si="116"/>
        <v>#N/A</v>
      </c>
      <c r="U801" s="53" t="str">
        <f>J801</f>
        <v/>
      </c>
      <c r="V801" s="53" t="e">
        <f>M801</f>
        <v>#N/A</v>
      </c>
      <c r="W801" s="53" t="str">
        <f>O801</f>
        <v/>
      </c>
      <c r="X801" s="53" t="str">
        <f>R801</f>
        <v/>
      </c>
    </row>
    <row r="802" spans="1:24" x14ac:dyDescent="0.35">
      <c r="A802" s="37" t="str">
        <f t="shared" si="109"/>
        <v/>
      </c>
      <c r="B802" s="37" t="e">
        <f>IF(F802&lt;=$G$10,VLOOKUP('[1]KALKULATOR 2023 PPK'!A817,[1]Robocze!$B$23:$C$102,2),"")</f>
        <v>#N/A</v>
      </c>
      <c r="C802" s="37" t="e">
        <f t="shared" si="110"/>
        <v>#N/A</v>
      </c>
      <c r="D802" s="38" t="e">
        <f t="shared" si="111"/>
        <v>#N/A</v>
      </c>
      <c r="E802" s="39" t="e">
        <f t="shared" si="117"/>
        <v>#N/A</v>
      </c>
      <c r="F802" s="43" t="e">
        <f t="shared" si="112"/>
        <v>#N/A</v>
      </c>
      <c r="G802" s="40" t="str">
        <f t="shared" si="113"/>
        <v/>
      </c>
      <c r="H802" s="42" t="e">
        <f>IF(F802&lt;=$G$10,$G$3,"")</f>
        <v>#N/A</v>
      </c>
      <c r="I802" s="41" t="e">
        <f>IF(B802&lt;&gt;"",$G$4,"")</f>
        <v>#N/A</v>
      </c>
      <c r="J802" s="41" t="str">
        <f t="shared" si="114"/>
        <v/>
      </c>
      <c r="K802" s="41" t="e">
        <f>IF(B802&lt;&gt;"",J802*H802/12,"")</f>
        <v>#N/A</v>
      </c>
      <c r="L802" s="41" t="e">
        <f>IF(B802&lt;&gt;"",M802-J802,"")</f>
        <v>#N/A</v>
      </c>
      <c r="M802" s="41" t="e">
        <f>IF(B802&lt;&gt;"",M801+I802+K802,"")</f>
        <v>#N/A</v>
      </c>
      <c r="N802" s="41" t="str">
        <f>IF(G802&lt;&gt;"",IF(E802&gt;=$G$7,$G$5,0),"")</f>
        <v/>
      </c>
      <c r="O802" s="41" t="str">
        <f t="shared" si="115"/>
        <v/>
      </c>
      <c r="P802" s="41" t="str">
        <f>IF(G802&lt;&gt;"",R801*H802/12,"")</f>
        <v/>
      </c>
      <c r="Q802" s="41" t="str">
        <f>IF(G802&lt;&gt;"",R802-O802,"")</f>
        <v/>
      </c>
      <c r="R802" s="41" t="str">
        <f>IF(G802&lt;&gt;"",R801+N802+P802,"")</f>
        <v/>
      </c>
      <c r="T802" s="40" t="e">
        <f t="shared" si="116"/>
        <v>#N/A</v>
      </c>
      <c r="U802" s="53" t="str">
        <f>J802</f>
        <v/>
      </c>
      <c r="V802" s="53" t="e">
        <f>M802</f>
        <v>#N/A</v>
      </c>
      <c r="W802" s="53" t="str">
        <f>O802</f>
        <v/>
      </c>
      <c r="X802" s="53" t="str">
        <f>R802</f>
        <v/>
      </c>
    </row>
    <row r="803" spans="1:24" x14ac:dyDescent="0.35">
      <c r="A803" s="37" t="str">
        <f t="shared" si="109"/>
        <v/>
      </c>
      <c r="B803" s="37" t="e">
        <f>IF(F803&lt;=$G$10,VLOOKUP('[1]KALKULATOR 2023 PPK'!A818,[1]Robocze!$B$23:$C$102,2),"")</f>
        <v>#N/A</v>
      </c>
      <c r="C803" s="37" t="e">
        <f t="shared" si="110"/>
        <v>#N/A</v>
      </c>
      <c r="D803" s="38" t="e">
        <f t="shared" si="111"/>
        <v>#N/A</v>
      </c>
      <c r="E803" s="39" t="e">
        <f t="shared" si="117"/>
        <v>#N/A</v>
      </c>
      <c r="F803" s="43" t="e">
        <f t="shared" si="112"/>
        <v>#N/A</v>
      </c>
      <c r="G803" s="40" t="str">
        <f t="shared" si="113"/>
        <v/>
      </c>
      <c r="H803" s="42" t="e">
        <f>IF(F803&lt;=$G$10,$G$3,"")</f>
        <v>#N/A</v>
      </c>
      <c r="I803" s="41" t="e">
        <f>IF(B803&lt;&gt;"",$G$4,"")</f>
        <v>#N/A</v>
      </c>
      <c r="J803" s="41" t="str">
        <f t="shared" si="114"/>
        <v/>
      </c>
      <c r="K803" s="41" t="e">
        <f>IF(B803&lt;&gt;"",J803*H803/12,"")</f>
        <v>#N/A</v>
      </c>
      <c r="L803" s="41" t="e">
        <f>IF(B803&lt;&gt;"",M803-J803,"")</f>
        <v>#N/A</v>
      </c>
      <c r="M803" s="41" t="e">
        <f>IF(B803&lt;&gt;"",M802+I803+K803,"")</f>
        <v>#N/A</v>
      </c>
      <c r="N803" s="41" t="str">
        <f>IF(G803&lt;&gt;"",IF(E803&gt;=$G$7,$G$5,0),"")</f>
        <v/>
      </c>
      <c r="O803" s="41" t="str">
        <f t="shared" si="115"/>
        <v/>
      </c>
      <c r="P803" s="41" t="str">
        <f>IF(G803&lt;&gt;"",R802*H803/12,"")</f>
        <v/>
      </c>
      <c r="Q803" s="41" t="str">
        <f>IF(G803&lt;&gt;"",R803-O803,"")</f>
        <v/>
      </c>
      <c r="R803" s="41" t="str">
        <f>IF(G803&lt;&gt;"",R802+N803+P803,"")</f>
        <v/>
      </c>
      <c r="T803" s="40" t="e">
        <f t="shared" si="116"/>
        <v>#N/A</v>
      </c>
      <c r="U803" s="53" t="str">
        <f>J803</f>
        <v/>
      </c>
      <c r="V803" s="53" t="e">
        <f>M803</f>
        <v>#N/A</v>
      </c>
      <c r="W803" s="53" t="str">
        <f>O803</f>
        <v/>
      </c>
      <c r="X803" s="53" t="str">
        <f>R803</f>
        <v/>
      </c>
    </row>
    <row r="804" spans="1:24" x14ac:dyDescent="0.35">
      <c r="A804" s="37" t="str">
        <f t="shared" si="109"/>
        <v/>
      </c>
      <c r="B804" s="37" t="e">
        <f>IF(F804&lt;=$G$10,VLOOKUP('[1]KALKULATOR 2023 PPK'!A819,[1]Robocze!$B$23:$C$102,2),"")</f>
        <v>#N/A</v>
      </c>
      <c r="C804" s="37" t="e">
        <f t="shared" si="110"/>
        <v>#N/A</v>
      </c>
      <c r="D804" s="38" t="e">
        <f t="shared" si="111"/>
        <v>#N/A</v>
      </c>
      <c r="E804" s="39" t="e">
        <f t="shared" si="117"/>
        <v>#N/A</v>
      </c>
      <c r="F804" s="43" t="e">
        <f t="shared" si="112"/>
        <v>#N/A</v>
      </c>
      <c r="G804" s="40" t="str">
        <f t="shared" si="113"/>
        <v/>
      </c>
      <c r="H804" s="42" t="e">
        <f>IF(F804&lt;=$G$10,$G$3,"")</f>
        <v>#N/A</v>
      </c>
      <c r="I804" s="41" t="e">
        <f>IF(B804&lt;&gt;"",$G$4,"")</f>
        <v>#N/A</v>
      </c>
      <c r="J804" s="41" t="str">
        <f t="shared" si="114"/>
        <v/>
      </c>
      <c r="K804" s="41" t="e">
        <f>IF(B804&lt;&gt;"",J804*H804/12,"")</f>
        <v>#N/A</v>
      </c>
      <c r="L804" s="41" t="e">
        <f>IF(B804&lt;&gt;"",M804-J804,"")</f>
        <v>#N/A</v>
      </c>
      <c r="M804" s="41" t="e">
        <f>IF(B804&lt;&gt;"",M803+I804+K804,"")</f>
        <v>#N/A</v>
      </c>
      <c r="N804" s="41" t="str">
        <f>IF(G804&lt;&gt;"",IF(E804&gt;=$G$7,$G$5,0),"")</f>
        <v/>
      </c>
      <c r="O804" s="41" t="str">
        <f t="shared" si="115"/>
        <v/>
      </c>
      <c r="P804" s="41" t="str">
        <f>IF(G804&lt;&gt;"",R803*H804/12,"")</f>
        <v/>
      </c>
      <c r="Q804" s="41" t="str">
        <f>IF(G804&lt;&gt;"",R804-O804,"")</f>
        <v/>
      </c>
      <c r="R804" s="41" t="str">
        <f>IF(G804&lt;&gt;"",R803+N804+P804,"")</f>
        <v/>
      </c>
      <c r="T804" s="40" t="e">
        <f t="shared" si="116"/>
        <v>#N/A</v>
      </c>
      <c r="U804" s="53" t="str">
        <f>J804</f>
        <v/>
      </c>
      <c r="V804" s="53" t="e">
        <f>M804</f>
        <v>#N/A</v>
      </c>
      <c r="W804" s="53" t="str">
        <f>O804</f>
        <v/>
      </c>
      <c r="X804" s="53" t="str">
        <f>R804</f>
        <v/>
      </c>
    </row>
    <row r="805" spans="1:24" x14ac:dyDescent="0.35">
      <c r="A805" s="37" t="str">
        <f t="shared" si="109"/>
        <v/>
      </c>
      <c r="B805" s="37" t="e">
        <f>IF(F805&lt;=$G$10,VLOOKUP('[1]KALKULATOR 2023 PPK'!A820,[1]Robocze!$B$23:$C$102,2),"")</f>
        <v>#N/A</v>
      </c>
      <c r="C805" s="37" t="e">
        <f t="shared" si="110"/>
        <v>#N/A</v>
      </c>
      <c r="D805" s="38" t="e">
        <f t="shared" si="111"/>
        <v>#N/A</v>
      </c>
      <c r="E805" s="39" t="e">
        <f t="shared" si="117"/>
        <v>#N/A</v>
      </c>
      <c r="F805" s="43" t="e">
        <f t="shared" si="112"/>
        <v>#N/A</v>
      </c>
      <c r="G805" s="40" t="str">
        <f t="shared" si="113"/>
        <v/>
      </c>
      <c r="H805" s="42" t="e">
        <f>IF(F805&lt;=$G$10,$G$3,"")</f>
        <v>#N/A</v>
      </c>
      <c r="I805" s="41" t="e">
        <f>IF(B805&lt;&gt;"",$G$4,"")</f>
        <v>#N/A</v>
      </c>
      <c r="J805" s="41" t="str">
        <f t="shared" si="114"/>
        <v/>
      </c>
      <c r="K805" s="41" t="e">
        <f>IF(B805&lt;&gt;"",J805*H805/12,"")</f>
        <v>#N/A</v>
      </c>
      <c r="L805" s="41" t="e">
        <f>IF(B805&lt;&gt;"",M805-J805,"")</f>
        <v>#N/A</v>
      </c>
      <c r="M805" s="41" t="e">
        <f>IF(B805&lt;&gt;"",M804+I805+K805,"")</f>
        <v>#N/A</v>
      </c>
      <c r="N805" s="41" t="str">
        <f>IF(G805&lt;&gt;"",IF(E805&gt;=$G$7,$G$5,0),"")</f>
        <v/>
      </c>
      <c r="O805" s="41" t="str">
        <f t="shared" si="115"/>
        <v/>
      </c>
      <c r="P805" s="41" t="str">
        <f>IF(G805&lt;&gt;"",R804*H805/12,"")</f>
        <v/>
      </c>
      <c r="Q805" s="41" t="str">
        <f>IF(G805&lt;&gt;"",R805-O805,"")</f>
        <v/>
      </c>
      <c r="R805" s="41" t="str">
        <f>IF(G805&lt;&gt;"",R804+N805+P805,"")</f>
        <v/>
      </c>
      <c r="T805" s="40" t="e">
        <f t="shared" si="116"/>
        <v>#N/A</v>
      </c>
      <c r="U805" s="53" t="str">
        <f>J805</f>
        <v/>
      </c>
      <c r="V805" s="53" t="e">
        <f>M805</f>
        <v>#N/A</v>
      </c>
      <c r="W805" s="53" t="str">
        <f>O805</f>
        <v/>
      </c>
      <c r="X805" s="53" t="str">
        <f>R805</f>
        <v/>
      </c>
    </row>
    <row r="806" spans="1:24" x14ac:dyDescent="0.35">
      <c r="A806" s="37" t="str">
        <f t="shared" si="109"/>
        <v/>
      </c>
      <c r="B806" s="37" t="e">
        <f>IF(F806&lt;=$G$10,VLOOKUP('[1]KALKULATOR 2023 PPK'!A821,[1]Robocze!$B$23:$C$102,2),"")</f>
        <v>#N/A</v>
      </c>
      <c r="C806" s="37" t="e">
        <f t="shared" si="110"/>
        <v>#N/A</v>
      </c>
      <c r="D806" s="38" t="e">
        <f t="shared" si="111"/>
        <v>#N/A</v>
      </c>
      <c r="E806" s="39" t="e">
        <f t="shared" si="117"/>
        <v>#N/A</v>
      </c>
      <c r="F806" s="43" t="e">
        <f t="shared" si="112"/>
        <v>#N/A</v>
      </c>
      <c r="G806" s="40" t="str">
        <f t="shared" si="113"/>
        <v/>
      </c>
      <c r="H806" s="42" t="e">
        <f>IF(F806&lt;=$G$10,$G$3,"")</f>
        <v>#N/A</v>
      </c>
      <c r="I806" s="41" t="e">
        <f>IF(B806&lt;&gt;"",$G$4,"")</f>
        <v>#N/A</v>
      </c>
      <c r="J806" s="41" t="str">
        <f t="shared" si="114"/>
        <v/>
      </c>
      <c r="K806" s="41" t="e">
        <f>IF(B806&lt;&gt;"",J806*H806/12,"")</f>
        <v>#N/A</v>
      </c>
      <c r="L806" s="41" t="e">
        <f>IF(B806&lt;&gt;"",M806-J806,"")</f>
        <v>#N/A</v>
      </c>
      <c r="M806" s="41" t="e">
        <f>IF(B806&lt;&gt;"",M805+I806+K806,"")</f>
        <v>#N/A</v>
      </c>
      <c r="N806" s="41" t="str">
        <f>IF(G806&lt;&gt;"",IF(E806&gt;=$G$7,$G$5,0),"")</f>
        <v/>
      </c>
      <c r="O806" s="41" t="str">
        <f t="shared" si="115"/>
        <v/>
      </c>
      <c r="P806" s="41" t="str">
        <f>IF(G806&lt;&gt;"",R805*H806/12,"")</f>
        <v/>
      </c>
      <c r="Q806" s="41" t="str">
        <f>IF(G806&lt;&gt;"",R806-O806,"")</f>
        <v/>
      </c>
      <c r="R806" s="41" t="str">
        <f>IF(G806&lt;&gt;"",R805+N806+P806,"")</f>
        <v/>
      </c>
      <c r="T806" s="40" t="e">
        <f t="shared" si="116"/>
        <v>#N/A</v>
      </c>
      <c r="U806" s="53" t="str">
        <f>J806</f>
        <v/>
      </c>
      <c r="V806" s="53" t="e">
        <f>M806</f>
        <v>#N/A</v>
      </c>
      <c r="W806" s="53" t="str">
        <f>O806</f>
        <v/>
      </c>
      <c r="X806" s="53" t="str">
        <f>R806</f>
        <v/>
      </c>
    </row>
    <row r="807" spans="1:24" x14ac:dyDescent="0.35">
      <c r="A807" s="37" t="str">
        <f t="shared" si="109"/>
        <v/>
      </c>
      <c r="B807" s="37" t="e">
        <f>IF(F807&lt;=$G$10,VLOOKUP('[1]KALKULATOR 2023 PPK'!A822,[1]Robocze!$B$23:$C$102,2),"")</f>
        <v>#N/A</v>
      </c>
      <c r="C807" s="37" t="e">
        <f t="shared" si="110"/>
        <v>#N/A</v>
      </c>
      <c r="D807" s="38" t="e">
        <f t="shared" si="111"/>
        <v>#N/A</v>
      </c>
      <c r="E807" s="39" t="e">
        <f t="shared" si="117"/>
        <v>#N/A</v>
      </c>
      <c r="F807" s="43" t="e">
        <f t="shared" si="112"/>
        <v>#N/A</v>
      </c>
      <c r="G807" s="40" t="str">
        <f t="shared" si="113"/>
        <v/>
      </c>
      <c r="H807" s="42" t="e">
        <f>IF(F807&lt;=$G$10,$G$3,"")</f>
        <v>#N/A</v>
      </c>
      <c r="I807" s="41" t="e">
        <f>IF(B807&lt;&gt;"",$G$4,"")</f>
        <v>#N/A</v>
      </c>
      <c r="J807" s="41" t="str">
        <f t="shared" si="114"/>
        <v/>
      </c>
      <c r="K807" s="41" t="e">
        <f>IF(B807&lt;&gt;"",J807*H807/12,"")</f>
        <v>#N/A</v>
      </c>
      <c r="L807" s="41" t="e">
        <f>IF(B807&lt;&gt;"",M807-J807,"")</f>
        <v>#N/A</v>
      </c>
      <c r="M807" s="41" t="e">
        <f>IF(B807&lt;&gt;"",M806+I807+K807,"")</f>
        <v>#N/A</v>
      </c>
      <c r="N807" s="41" t="str">
        <f>IF(G807&lt;&gt;"",IF(E807&gt;=$G$7,$G$5,0),"")</f>
        <v/>
      </c>
      <c r="O807" s="41" t="str">
        <f t="shared" si="115"/>
        <v/>
      </c>
      <c r="P807" s="41" t="str">
        <f>IF(G807&lt;&gt;"",R806*H807/12,"")</f>
        <v/>
      </c>
      <c r="Q807" s="41" t="str">
        <f>IF(G807&lt;&gt;"",R807-O807,"")</f>
        <v/>
      </c>
      <c r="R807" s="41" t="str">
        <f>IF(G807&lt;&gt;"",R806+N807+P807,"")</f>
        <v/>
      </c>
      <c r="T807" s="40" t="e">
        <f t="shared" si="116"/>
        <v>#N/A</v>
      </c>
      <c r="U807" s="53" t="str">
        <f>J807</f>
        <v/>
      </c>
      <c r="V807" s="53" t="e">
        <f>M807</f>
        <v>#N/A</v>
      </c>
      <c r="W807" s="53" t="str">
        <f>O807</f>
        <v/>
      </c>
      <c r="X807" s="53" t="str">
        <f>R807</f>
        <v/>
      </c>
    </row>
    <row r="808" spans="1:24" x14ac:dyDescent="0.35">
      <c r="A808" s="37" t="str">
        <f t="shared" si="109"/>
        <v/>
      </c>
      <c r="B808" s="44" t="e">
        <f>IF(F808&lt;=$G$10,VLOOKUP('[1]KALKULATOR 2023 PPK'!A823,[1]Robocze!$B$23:$C$102,2),"")</f>
        <v>#N/A</v>
      </c>
      <c r="C808" s="44" t="e">
        <f t="shared" si="110"/>
        <v>#N/A</v>
      </c>
      <c r="D808" s="38" t="e">
        <f t="shared" si="111"/>
        <v>#N/A</v>
      </c>
      <c r="E808" s="45" t="e">
        <f t="shared" si="117"/>
        <v>#N/A</v>
      </c>
      <c r="F808" s="46" t="e">
        <f t="shared" si="112"/>
        <v>#N/A</v>
      </c>
      <c r="G808" s="47" t="str">
        <f t="shared" si="113"/>
        <v/>
      </c>
      <c r="H808" s="42" t="e">
        <f>IF(F808&lt;=$G$10,$G$3,"")</f>
        <v>#N/A</v>
      </c>
      <c r="I808" s="41" t="e">
        <f>IF(B808&lt;&gt;"",$G$4,"")</f>
        <v>#N/A</v>
      </c>
      <c r="J808" s="48" t="str">
        <f t="shared" si="114"/>
        <v/>
      </c>
      <c r="K808" s="41" t="e">
        <f>IF(B808&lt;&gt;"",J808*H808/12,"")</f>
        <v>#N/A</v>
      </c>
      <c r="L808" s="48" t="e">
        <f>IF(B808&lt;&gt;"",M808-J808,"")</f>
        <v>#N/A</v>
      </c>
      <c r="M808" s="41" t="e">
        <f>IF(B808&lt;&gt;"",M807+I808+K808,"")</f>
        <v>#N/A</v>
      </c>
      <c r="N808" s="41" t="str">
        <f>IF(G808&lt;&gt;"",IF(E808&gt;=$G$7,$G$5,0),"")</f>
        <v/>
      </c>
      <c r="O808" s="48" t="str">
        <f t="shared" si="115"/>
        <v/>
      </c>
      <c r="P808" s="41" t="str">
        <f>IF(G808&lt;&gt;"",R807*H808/12,"")</f>
        <v/>
      </c>
      <c r="Q808" s="48" t="str">
        <f>IF(G808&lt;&gt;"",R808-O808,"")</f>
        <v/>
      </c>
      <c r="R808" s="41" t="str">
        <f>IF(G808&lt;&gt;"",R807+N808+P808,"")</f>
        <v/>
      </c>
      <c r="T808" s="40" t="e">
        <f t="shared" si="116"/>
        <v>#N/A</v>
      </c>
      <c r="U808" s="53" t="str">
        <f>J808</f>
        <v/>
      </c>
      <c r="V808" s="53" t="e">
        <f>M808</f>
        <v>#N/A</v>
      </c>
      <c r="W808" s="53" t="str">
        <f>O808</f>
        <v/>
      </c>
      <c r="X808" s="53" t="str">
        <f>R808</f>
        <v/>
      </c>
    </row>
    <row r="809" spans="1:24" x14ac:dyDescent="0.35">
      <c r="A809" s="37" t="str">
        <f t="shared" si="109"/>
        <v/>
      </c>
      <c r="B809" s="37" t="e">
        <f>IF(F809&lt;=$G$10,VLOOKUP('[1]KALKULATOR 2023 PPK'!A824,[1]Robocze!$B$23:$C$102,2),"")</f>
        <v>#N/A</v>
      </c>
      <c r="C809" s="37" t="e">
        <f t="shared" si="110"/>
        <v>#N/A</v>
      </c>
      <c r="D809" s="38" t="e">
        <f t="shared" si="111"/>
        <v>#N/A</v>
      </c>
      <c r="E809" s="39" t="e">
        <f t="shared" si="117"/>
        <v>#N/A</v>
      </c>
      <c r="F809" s="40" t="e">
        <f t="shared" si="112"/>
        <v>#N/A</v>
      </c>
      <c r="G809" s="40" t="str">
        <f t="shared" si="113"/>
        <v/>
      </c>
      <c r="H809" s="42" t="e">
        <f>IF(F809&lt;=$G$10,$G$3,"")</f>
        <v>#N/A</v>
      </c>
      <c r="I809" s="41" t="e">
        <f>IF(B809&lt;&gt;"",$G$4,"")</f>
        <v>#N/A</v>
      </c>
      <c r="J809" s="41" t="str">
        <f t="shared" si="114"/>
        <v/>
      </c>
      <c r="K809" s="41" t="e">
        <f>IF(B809&lt;&gt;"",J809*H809/12,"")</f>
        <v>#N/A</v>
      </c>
      <c r="L809" s="41" t="e">
        <f>IF(B809&lt;&gt;"",M809-J809,"")</f>
        <v>#N/A</v>
      </c>
      <c r="M809" s="41" t="e">
        <f>IF(B809&lt;&gt;"",M808+I809+K809,"")</f>
        <v>#N/A</v>
      </c>
      <c r="N809" s="41" t="str">
        <f>IF(G809&lt;&gt;"",IF(E809&gt;=$G$7,$G$5,0),"")</f>
        <v/>
      </c>
      <c r="O809" s="41" t="str">
        <f t="shared" si="115"/>
        <v/>
      </c>
      <c r="P809" s="41" t="str">
        <f>IF(G809&lt;&gt;"",R808*H809/12,"")</f>
        <v/>
      </c>
      <c r="Q809" s="41" t="str">
        <f>IF(G809&lt;&gt;"",R809-O809,"")</f>
        <v/>
      </c>
      <c r="R809" s="41" t="str">
        <f>IF(G809&lt;&gt;"",R808+N809+P809,"")</f>
        <v/>
      </c>
      <c r="T809" s="40" t="e">
        <f t="shared" si="116"/>
        <v>#N/A</v>
      </c>
      <c r="U809" s="53" t="str">
        <f>J809</f>
        <v/>
      </c>
      <c r="V809" s="53" t="e">
        <f>M809</f>
        <v>#N/A</v>
      </c>
      <c r="W809" s="53" t="str">
        <f>O809</f>
        <v/>
      </c>
      <c r="X809" s="53" t="str">
        <f>R809</f>
        <v/>
      </c>
    </row>
    <row r="810" spans="1:24" x14ac:dyDescent="0.35">
      <c r="A810" s="37" t="str">
        <f t="shared" si="109"/>
        <v/>
      </c>
      <c r="B810" s="37" t="e">
        <f>IF(F810&lt;=$G$10,VLOOKUP('[1]KALKULATOR 2023 PPK'!A825,[1]Robocze!$B$23:$C$102,2),"")</f>
        <v>#N/A</v>
      </c>
      <c r="C810" s="37" t="e">
        <f t="shared" si="110"/>
        <v>#N/A</v>
      </c>
      <c r="D810" s="38" t="e">
        <f t="shared" si="111"/>
        <v>#N/A</v>
      </c>
      <c r="E810" s="39" t="e">
        <f t="shared" si="117"/>
        <v>#N/A</v>
      </c>
      <c r="F810" s="43" t="e">
        <f t="shared" si="112"/>
        <v>#N/A</v>
      </c>
      <c r="G810" s="40" t="str">
        <f t="shared" si="113"/>
        <v/>
      </c>
      <c r="H810" s="42" t="e">
        <f>IF(F810&lt;=$G$10,$G$3,"")</f>
        <v>#N/A</v>
      </c>
      <c r="I810" s="41" t="e">
        <f>IF(B810&lt;&gt;"",$G$4,"")</f>
        <v>#N/A</v>
      </c>
      <c r="J810" s="41" t="str">
        <f t="shared" si="114"/>
        <v/>
      </c>
      <c r="K810" s="41" t="e">
        <f>IF(B810&lt;&gt;"",J810*H810/12,"")</f>
        <v>#N/A</v>
      </c>
      <c r="L810" s="41" t="e">
        <f>IF(B810&lt;&gt;"",M810-J810,"")</f>
        <v>#N/A</v>
      </c>
      <c r="M810" s="41" t="e">
        <f>IF(B810&lt;&gt;"",M809+I810+K810,"")</f>
        <v>#N/A</v>
      </c>
      <c r="N810" s="41" t="str">
        <f>IF(G810&lt;&gt;"",IF(E810&gt;=$G$7,$G$5,0),"")</f>
        <v/>
      </c>
      <c r="O810" s="41" t="str">
        <f t="shared" si="115"/>
        <v/>
      </c>
      <c r="P810" s="41" t="str">
        <f>IF(G810&lt;&gt;"",R809*H810/12,"")</f>
        <v/>
      </c>
      <c r="Q810" s="41" t="str">
        <f>IF(G810&lt;&gt;"",R810-O810,"")</f>
        <v/>
      </c>
      <c r="R810" s="41" t="str">
        <f>IF(G810&lt;&gt;"",R809+N810+P810,"")</f>
        <v/>
      </c>
      <c r="T810" s="40" t="e">
        <f t="shared" si="116"/>
        <v>#N/A</v>
      </c>
      <c r="U810" s="53" t="str">
        <f>J810</f>
        <v/>
      </c>
      <c r="V810" s="53" t="e">
        <f>M810</f>
        <v>#N/A</v>
      </c>
      <c r="W810" s="53" t="str">
        <f>O810</f>
        <v/>
      </c>
      <c r="X810" s="53" t="str">
        <f>R810</f>
        <v/>
      </c>
    </row>
    <row r="811" spans="1:24" x14ac:dyDescent="0.35">
      <c r="A811" s="37" t="str">
        <f t="shared" si="109"/>
        <v/>
      </c>
      <c r="B811" s="37" t="e">
        <f>IF(F811&lt;=$G$10,VLOOKUP('[1]KALKULATOR 2023 PPK'!A826,[1]Robocze!$B$23:$C$102,2),"")</f>
        <v>#N/A</v>
      </c>
      <c r="C811" s="37" t="e">
        <f t="shared" si="110"/>
        <v>#N/A</v>
      </c>
      <c r="D811" s="38" t="e">
        <f t="shared" si="111"/>
        <v>#N/A</v>
      </c>
      <c r="E811" s="39" t="e">
        <f t="shared" si="117"/>
        <v>#N/A</v>
      </c>
      <c r="F811" s="43" t="e">
        <f t="shared" si="112"/>
        <v>#N/A</v>
      </c>
      <c r="G811" s="40" t="str">
        <f t="shared" si="113"/>
        <v/>
      </c>
      <c r="H811" s="42" t="e">
        <f>IF(F811&lt;=$G$10,$G$3,"")</f>
        <v>#N/A</v>
      </c>
      <c r="I811" s="41" t="e">
        <f>IF(B811&lt;&gt;"",$G$4,"")</f>
        <v>#N/A</v>
      </c>
      <c r="J811" s="41" t="str">
        <f t="shared" si="114"/>
        <v/>
      </c>
      <c r="K811" s="41" t="e">
        <f>IF(B811&lt;&gt;"",J811*H811/12,"")</f>
        <v>#N/A</v>
      </c>
      <c r="L811" s="41" t="e">
        <f>IF(B811&lt;&gt;"",M811-J811,"")</f>
        <v>#N/A</v>
      </c>
      <c r="M811" s="41" t="e">
        <f>IF(B811&lt;&gt;"",M810+I811+K811,"")</f>
        <v>#N/A</v>
      </c>
      <c r="N811" s="41" t="str">
        <f>IF(G811&lt;&gt;"",IF(E811&gt;=$G$7,$G$5,0),"")</f>
        <v/>
      </c>
      <c r="O811" s="41" t="str">
        <f t="shared" si="115"/>
        <v/>
      </c>
      <c r="P811" s="41" t="str">
        <f>IF(G811&lt;&gt;"",R810*H811/12,"")</f>
        <v/>
      </c>
      <c r="Q811" s="41" t="str">
        <f>IF(G811&lt;&gt;"",R811-O811,"")</f>
        <v/>
      </c>
      <c r="R811" s="41" t="str">
        <f>IF(G811&lt;&gt;"",R810+N811+P811,"")</f>
        <v/>
      </c>
      <c r="T811" s="40" t="e">
        <f t="shared" si="116"/>
        <v>#N/A</v>
      </c>
      <c r="U811" s="53" t="str">
        <f>J811</f>
        <v/>
      </c>
      <c r="V811" s="53" t="e">
        <f>M811</f>
        <v>#N/A</v>
      </c>
      <c r="W811" s="53" t="str">
        <f>O811</f>
        <v/>
      </c>
      <c r="X811" s="53" t="str">
        <f>R811</f>
        <v/>
      </c>
    </row>
    <row r="812" spans="1:24" x14ac:dyDescent="0.35">
      <c r="A812" s="37" t="str">
        <f t="shared" si="109"/>
        <v/>
      </c>
      <c r="B812" s="37" t="e">
        <f>IF(F812&lt;=$G$10,VLOOKUP('[1]KALKULATOR 2023 PPK'!A827,[1]Robocze!$B$23:$C$102,2),"")</f>
        <v>#N/A</v>
      </c>
      <c r="C812" s="37" t="e">
        <f t="shared" si="110"/>
        <v>#N/A</v>
      </c>
      <c r="D812" s="38" t="e">
        <f t="shared" si="111"/>
        <v>#N/A</v>
      </c>
      <c r="E812" s="39" t="e">
        <f t="shared" si="117"/>
        <v>#N/A</v>
      </c>
      <c r="F812" s="43" t="e">
        <f t="shared" si="112"/>
        <v>#N/A</v>
      </c>
      <c r="G812" s="40" t="str">
        <f t="shared" si="113"/>
        <v/>
      </c>
      <c r="H812" s="42" t="e">
        <f>IF(F812&lt;=$G$10,$G$3,"")</f>
        <v>#N/A</v>
      </c>
      <c r="I812" s="41" t="e">
        <f>IF(B812&lt;&gt;"",$G$4,"")</f>
        <v>#N/A</v>
      </c>
      <c r="J812" s="41" t="str">
        <f t="shared" si="114"/>
        <v/>
      </c>
      <c r="K812" s="41" t="e">
        <f>IF(B812&lt;&gt;"",J812*H812/12,"")</f>
        <v>#N/A</v>
      </c>
      <c r="L812" s="41" t="e">
        <f>IF(B812&lt;&gt;"",M812-J812,"")</f>
        <v>#N/A</v>
      </c>
      <c r="M812" s="41" t="e">
        <f>IF(B812&lt;&gt;"",M811+I812+K812,"")</f>
        <v>#N/A</v>
      </c>
      <c r="N812" s="41" t="str">
        <f>IF(G812&lt;&gt;"",IF(E812&gt;=$G$7,$G$5,0),"")</f>
        <v/>
      </c>
      <c r="O812" s="41" t="str">
        <f t="shared" si="115"/>
        <v/>
      </c>
      <c r="P812" s="41" t="str">
        <f>IF(G812&lt;&gt;"",R811*H812/12,"")</f>
        <v/>
      </c>
      <c r="Q812" s="41" t="str">
        <f>IF(G812&lt;&gt;"",R812-O812,"")</f>
        <v/>
      </c>
      <c r="R812" s="41" t="str">
        <f>IF(G812&lt;&gt;"",R811+N812+P812,"")</f>
        <v/>
      </c>
      <c r="T812" s="40" t="e">
        <f t="shared" si="116"/>
        <v>#N/A</v>
      </c>
      <c r="U812" s="53" t="str">
        <f>J812</f>
        <v/>
      </c>
      <c r="V812" s="53" t="e">
        <f>M812</f>
        <v>#N/A</v>
      </c>
      <c r="W812" s="53" t="str">
        <f>O812</f>
        <v/>
      </c>
      <c r="X812" s="53" t="str">
        <f>R812</f>
        <v/>
      </c>
    </row>
    <row r="813" spans="1:24" x14ac:dyDescent="0.35">
      <c r="A813" s="37" t="str">
        <f t="shared" si="109"/>
        <v/>
      </c>
      <c r="B813" s="37" t="e">
        <f>IF(F813&lt;=$G$10,VLOOKUP('[1]KALKULATOR 2023 PPK'!A828,[1]Robocze!$B$23:$C$102,2),"")</f>
        <v>#N/A</v>
      </c>
      <c r="C813" s="37" t="e">
        <f t="shared" si="110"/>
        <v>#N/A</v>
      </c>
      <c r="D813" s="38" t="e">
        <f t="shared" si="111"/>
        <v>#N/A</v>
      </c>
      <c r="E813" s="39" t="e">
        <f t="shared" si="117"/>
        <v>#N/A</v>
      </c>
      <c r="F813" s="43" t="e">
        <f t="shared" si="112"/>
        <v>#N/A</v>
      </c>
      <c r="G813" s="40" t="str">
        <f t="shared" si="113"/>
        <v/>
      </c>
      <c r="H813" s="42" t="e">
        <f>IF(F813&lt;=$G$10,$G$3,"")</f>
        <v>#N/A</v>
      </c>
      <c r="I813" s="41" t="e">
        <f>IF(B813&lt;&gt;"",$G$4,"")</f>
        <v>#N/A</v>
      </c>
      <c r="J813" s="41" t="str">
        <f t="shared" si="114"/>
        <v/>
      </c>
      <c r="K813" s="41" t="e">
        <f>IF(B813&lt;&gt;"",J813*H813/12,"")</f>
        <v>#N/A</v>
      </c>
      <c r="L813" s="41" t="e">
        <f>IF(B813&lt;&gt;"",M813-J813,"")</f>
        <v>#N/A</v>
      </c>
      <c r="M813" s="41" t="e">
        <f>IF(B813&lt;&gt;"",M812+I813+K813,"")</f>
        <v>#N/A</v>
      </c>
      <c r="N813" s="41" t="str">
        <f>IF(G813&lt;&gt;"",IF(E813&gt;=$G$7,$G$5,0),"")</f>
        <v/>
      </c>
      <c r="O813" s="41" t="str">
        <f t="shared" si="115"/>
        <v/>
      </c>
      <c r="P813" s="41" t="str">
        <f>IF(G813&lt;&gt;"",R812*H813/12,"")</f>
        <v/>
      </c>
      <c r="Q813" s="41" t="str">
        <f>IF(G813&lt;&gt;"",R813-O813,"")</f>
        <v/>
      </c>
      <c r="R813" s="41" t="str">
        <f>IF(G813&lt;&gt;"",R812+N813+P813,"")</f>
        <v/>
      </c>
      <c r="T813" s="40" t="e">
        <f t="shared" si="116"/>
        <v>#N/A</v>
      </c>
      <c r="U813" s="53" t="str">
        <f>J813</f>
        <v/>
      </c>
      <c r="V813" s="53" t="e">
        <f>M813</f>
        <v>#N/A</v>
      </c>
      <c r="W813" s="53" t="str">
        <f>O813</f>
        <v/>
      </c>
      <c r="X813" s="53" t="str">
        <f>R813</f>
        <v/>
      </c>
    </row>
    <row r="814" spans="1:24" x14ac:dyDescent="0.35">
      <c r="A814" s="37" t="str">
        <f t="shared" si="109"/>
        <v/>
      </c>
      <c r="B814" s="37" t="e">
        <f>IF(F814&lt;=$G$10,VLOOKUP('[1]KALKULATOR 2023 PPK'!A829,[1]Robocze!$B$23:$C$102,2),"")</f>
        <v>#N/A</v>
      </c>
      <c r="C814" s="37" t="e">
        <f t="shared" si="110"/>
        <v>#N/A</v>
      </c>
      <c r="D814" s="38" t="e">
        <f t="shared" si="111"/>
        <v>#N/A</v>
      </c>
      <c r="E814" s="39" t="e">
        <f t="shared" si="117"/>
        <v>#N/A</v>
      </c>
      <c r="F814" s="43" t="e">
        <f t="shared" si="112"/>
        <v>#N/A</v>
      </c>
      <c r="G814" s="40" t="str">
        <f t="shared" si="113"/>
        <v/>
      </c>
      <c r="H814" s="42" t="e">
        <f>IF(F814&lt;=$G$10,$G$3,"")</f>
        <v>#N/A</v>
      </c>
      <c r="I814" s="41" t="e">
        <f>IF(B814&lt;&gt;"",$G$4,"")</f>
        <v>#N/A</v>
      </c>
      <c r="J814" s="41" t="str">
        <f t="shared" si="114"/>
        <v/>
      </c>
      <c r="K814" s="41" t="e">
        <f>IF(B814&lt;&gt;"",J814*H814/12,"")</f>
        <v>#N/A</v>
      </c>
      <c r="L814" s="41" t="e">
        <f>IF(B814&lt;&gt;"",M814-J814,"")</f>
        <v>#N/A</v>
      </c>
      <c r="M814" s="41" t="e">
        <f>IF(B814&lt;&gt;"",M813+I814+K814,"")</f>
        <v>#N/A</v>
      </c>
      <c r="N814" s="41" t="str">
        <f>IF(G814&lt;&gt;"",IF(E814&gt;=$G$7,$G$5,0),"")</f>
        <v/>
      </c>
      <c r="O814" s="41" t="str">
        <f t="shared" si="115"/>
        <v/>
      </c>
      <c r="P814" s="41" t="str">
        <f>IF(G814&lt;&gt;"",R813*H814/12,"")</f>
        <v/>
      </c>
      <c r="Q814" s="41" t="str">
        <f>IF(G814&lt;&gt;"",R814-O814,"")</f>
        <v/>
      </c>
      <c r="R814" s="41" t="str">
        <f>IF(G814&lt;&gt;"",R813+N814+P814,"")</f>
        <v/>
      </c>
      <c r="T814" s="40" t="e">
        <f t="shared" si="116"/>
        <v>#N/A</v>
      </c>
      <c r="U814" s="53" t="str">
        <f>J814</f>
        <v/>
      </c>
      <c r="V814" s="53" t="e">
        <f>M814</f>
        <v>#N/A</v>
      </c>
      <c r="W814" s="53" t="str">
        <f>O814</f>
        <v/>
      </c>
      <c r="X814" s="53" t="str">
        <f>R814</f>
        <v/>
      </c>
    </row>
    <row r="815" spans="1:24" x14ac:dyDescent="0.35">
      <c r="A815" s="37" t="str">
        <f t="shared" si="109"/>
        <v/>
      </c>
      <c r="B815" s="37" t="e">
        <f>IF(F815&lt;=$G$10,VLOOKUP('[1]KALKULATOR 2023 PPK'!A830,[1]Robocze!$B$23:$C$102,2),"")</f>
        <v>#N/A</v>
      </c>
      <c r="C815" s="37" t="e">
        <f t="shared" si="110"/>
        <v>#N/A</v>
      </c>
      <c r="D815" s="38" t="e">
        <f t="shared" si="111"/>
        <v>#N/A</v>
      </c>
      <c r="E815" s="39" t="e">
        <f t="shared" si="117"/>
        <v>#N/A</v>
      </c>
      <c r="F815" s="43" t="e">
        <f t="shared" si="112"/>
        <v>#N/A</v>
      </c>
      <c r="G815" s="40" t="str">
        <f t="shared" si="113"/>
        <v/>
      </c>
      <c r="H815" s="42" t="e">
        <f>IF(F815&lt;=$G$10,$G$3,"")</f>
        <v>#N/A</v>
      </c>
      <c r="I815" s="41" t="e">
        <f>IF(B815&lt;&gt;"",$G$4,"")</f>
        <v>#N/A</v>
      </c>
      <c r="J815" s="41" t="str">
        <f t="shared" si="114"/>
        <v/>
      </c>
      <c r="K815" s="41" t="e">
        <f>IF(B815&lt;&gt;"",J815*H815/12,"")</f>
        <v>#N/A</v>
      </c>
      <c r="L815" s="41" t="e">
        <f>IF(B815&lt;&gt;"",M815-J815,"")</f>
        <v>#N/A</v>
      </c>
      <c r="M815" s="41" t="e">
        <f>IF(B815&lt;&gt;"",M814+I815+K815,"")</f>
        <v>#N/A</v>
      </c>
      <c r="N815" s="41" t="str">
        <f>IF(G815&lt;&gt;"",IF(E815&gt;=$G$7,$G$5,0),"")</f>
        <v/>
      </c>
      <c r="O815" s="41" t="str">
        <f t="shared" si="115"/>
        <v/>
      </c>
      <c r="P815" s="41" t="str">
        <f>IF(G815&lt;&gt;"",R814*H815/12,"")</f>
        <v/>
      </c>
      <c r="Q815" s="41" t="str">
        <f>IF(G815&lt;&gt;"",R815-O815,"")</f>
        <v/>
      </c>
      <c r="R815" s="41" t="str">
        <f>IF(G815&lt;&gt;"",R814+N815+P815,"")</f>
        <v/>
      </c>
      <c r="T815" s="40" t="e">
        <f t="shared" si="116"/>
        <v>#N/A</v>
      </c>
      <c r="U815" s="53" t="str">
        <f>J815</f>
        <v/>
      </c>
      <c r="V815" s="53" t="e">
        <f>M815</f>
        <v>#N/A</v>
      </c>
      <c r="W815" s="53" t="str">
        <f>O815</f>
        <v/>
      </c>
      <c r="X815" s="53" t="str">
        <f>R815</f>
        <v/>
      </c>
    </row>
    <row r="816" spans="1:24" x14ac:dyDescent="0.35">
      <c r="A816" s="37" t="str">
        <f t="shared" si="109"/>
        <v/>
      </c>
      <c r="B816" s="37" t="e">
        <f>IF(F816&lt;=$G$10,VLOOKUP('[1]KALKULATOR 2023 PPK'!A831,[1]Robocze!$B$23:$C$102,2),"")</f>
        <v>#N/A</v>
      </c>
      <c r="C816" s="37" t="e">
        <f t="shared" si="110"/>
        <v>#N/A</v>
      </c>
      <c r="D816" s="38" t="e">
        <f t="shared" si="111"/>
        <v>#N/A</v>
      </c>
      <c r="E816" s="39" t="e">
        <f t="shared" si="117"/>
        <v>#N/A</v>
      </c>
      <c r="F816" s="43" t="e">
        <f t="shared" si="112"/>
        <v>#N/A</v>
      </c>
      <c r="G816" s="40" t="str">
        <f t="shared" si="113"/>
        <v/>
      </c>
      <c r="H816" s="42" t="e">
        <f>IF(F816&lt;=$G$10,$G$3,"")</f>
        <v>#N/A</v>
      </c>
      <c r="I816" s="41" t="e">
        <f>IF(B816&lt;&gt;"",$G$4,"")</f>
        <v>#N/A</v>
      </c>
      <c r="J816" s="41" t="str">
        <f t="shared" si="114"/>
        <v/>
      </c>
      <c r="K816" s="41" t="e">
        <f>IF(B816&lt;&gt;"",J816*H816/12,"")</f>
        <v>#N/A</v>
      </c>
      <c r="L816" s="41" t="e">
        <f>IF(B816&lt;&gt;"",M816-J816,"")</f>
        <v>#N/A</v>
      </c>
      <c r="M816" s="41" t="e">
        <f>IF(B816&lt;&gt;"",M815+I816+K816,"")</f>
        <v>#N/A</v>
      </c>
      <c r="N816" s="41" t="str">
        <f>IF(G816&lt;&gt;"",IF(E816&gt;=$G$7,$G$5,0),"")</f>
        <v/>
      </c>
      <c r="O816" s="41" t="str">
        <f t="shared" si="115"/>
        <v/>
      </c>
      <c r="P816" s="41" t="str">
        <f>IF(G816&lt;&gt;"",R815*H816/12,"")</f>
        <v/>
      </c>
      <c r="Q816" s="41" t="str">
        <f>IF(G816&lt;&gt;"",R816-O816,"")</f>
        <v/>
      </c>
      <c r="R816" s="41" t="str">
        <f>IF(G816&lt;&gt;"",R815+N816+P816,"")</f>
        <v/>
      </c>
      <c r="T816" s="40" t="e">
        <f t="shared" si="116"/>
        <v>#N/A</v>
      </c>
      <c r="U816" s="53" t="str">
        <f>J816</f>
        <v/>
      </c>
      <c r="V816" s="53" t="e">
        <f>M816</f>
        <v>#N/A</v>
      </c>
      <c r="W816" s="53" t="str">
        <f>O816</f>
        <v/>
      </c>
      <c r="X816" s="53" t="str">
        <f>R816</f>
        <v/>
      </c>
    </row>
    <row r="817" spans="1:24" x14ac:dyDescent="0.35">
      <c r="A817" s="37" t="str">
        <f t="shared" si="109"/>
        <v/>
      </c>
      <c r="B817" s="37" t="e">
        <f>IF(F817&lt;=$G$10,VLOOKUP('[1]KALKULATOR 2023 PPK'!A832,[1]Robocze!$B$23:$C$102,2),"")</f>
        <v>#N/A</v>
      </c>
      <c r="C817" s="37" t="e">
        <f t="shared" si="110"/>
        <v>#N/A</v>
      </c>
      <c r="D817" s="38" t="e">
        <f t="shared" si="111"/>
        <v>#N/A</v>
      </c>
      <c r="E817" s="39" t="e">
        <f t="shared" si="117"/>
        <v>#N/A</v>
      </c>
      <c r="F817" s="43" t="e">
        <f t="shared" si="112"/>
        <v>#N/A</v>
      </c>
      <c r="G817" s="40" t="str">
        <f t="shared" si="113"/>
        <v/>
      </c>
      <c r="H817" s="42" t="e">
        <f>IF(F817&lt;=$G$10,$G$3,"")</f>
        <v>#N/A</v>
      </c>
      <c r="I817" s="41" t="e">
        <f>IF(B817&lt;&gt;"",$G$4,"")</f>
        <v>#N/A</v>
      </c>
      <c r="J817" s="41" t="str">
        <f t="shared" si="114"/>
        <v/>
      </c>
      <c r="K817" s="41" t="e">
        <f>IF(B817&lt;&gt;"",J817*H817/12,"")</f>
        <v>#N/A</v>
      </c>
      <c r="L817" s="41" t="e">
        <f>IF(B817&lt;&gt;"",M817-J817,"")</f>
        <v>#N/A</v>
      </c>
      <c r="M817" s="41" t="e">
        <f>IF(B817&lt;&gt;"",M816+I817+K817,"")</f>
        <v>#N/A</v>
      </c>
      <c r="N817" s="41" t="str">
        <f>IF(G817&lt;&gt;"",IF(E817&gt;=$G$7,$G$5,0),"")</f>
        <v/>
      </c>
      <c r="O817" s="41" t="str">
        <f t="shared" si="115"/>
        <v/>
      </c>
      <c r="P817" s="41" t="str">
        <f>IF(G817&lt;&gt;"",R816*H817/12,"")</f>
        <v/>
      </c>
      <c r="Q817" s="41" t="str">
        <f>IF(G817&lt;&gt;"",R817-O817,"")</f>
        <v/>
      </c>
      <c r="R817" s="41" t="str">
        <f>IF(G817&lt;&gt;"",R816+N817+P817,"")</f>
        <v/>
      </c>
      <c r="T817" s="40" t="e">
        <f t="shared" si="116"/>
        <v>#N/A</v>
      </c>
      <c r="U817" s="53" t="str">
        <f>J817</f>
        <v/>
      </c>
      <c r="V817" s="53" t="e">
        <f>M817</f>
        <v>#N/A</v>
      </c>
      <c r="W817" s="53" t="str">
        <f>O817</f>
        <v/>
      </c>
      <c r="X817" s="53" t="str">
        <f>R817</f>
        <v/>
      </c>
    </row>
    <row r="818" spans="1:24" x14ac:dyDescent="0.35">
      <c r="A818" s="37" t="str">
        <f t="shared" si="109"/>
        <v/>
      </c>
      <c r="B818" s="37" t="e">
        <f>IF(F818&lt;=$G$10,VLOOKUP('[1]KALKULATOR 2023 PPK'!A833,[1]Robocze!$B$23:$C$102,2),"")</f>
        <v>#N/A</v>
      </c>
      <c r="C818" s="37" t="e">
        <f t="shared" si="110"/>
        <v>#N/A</v>
      </c>
      <c r="D818" s="38" t="e">
        <f t="shared" si="111"/>
        <v>#N/A</v>
      </c>
      <c r="E818" s="39" t="e">
        <f t="shared" si="117"/>
        <v>#N/A</v>
      </c>
      <c r="F818" s="43" t="e">
        <f t="shared" si="112"/>
        <v>#N/A</v>
      </c>
      <c r="G818" s="40" t="str">
        <f t="shared" si="113"/>
        <v/>
      </c>
      <c r="H818" s="42" t="e">
        <f>IF(F818&lt;=$G$10,$G$3,"")</f>
        <v>#N/A</v>
      </c>
      <c r="I818" s="41" t="e">
        <f>IF(B818&lt;&gt;"",$G$4,"")</f>
        <v>#N/A</v>
      </c>
      <c r="J818" s="41" t="str">
        <f t="shared" si="114"/>
        <v/>
      </c>
      <c r="K818" s="41" t="e">
        <f>IF(B818&lt;&gt;"",J818*H818/12,"")</f>
        <v>#N/A</v>
      </c>
      <c r="L818" s="41" t="e">
        <f>IF(B818&lt;&gt;"",M818-J818,"")</f>
        <v>#N/A</v>
      </c>
      <c r="M818" s="41" t="e">
        <f>IF(B818&lt;&gt;"",M817+I818+K818,"")</f>
        <v>#N/A</v>
      </c>
      <c r="N818" s="41" t="str">
        <f>IF(G818&lt;&gt;"",IF(E818&gt;=$G$7,$G$5,0),"")</f>
        <v/>
      </c>
      <c r="O818" s="41" t="str">
        <f t="shared" si="115"/>
        <v/>
      </c>
      <c r="P818" s="41" t="str">
        <f>IF(G818&lt;&gt;"",R817*H818/12,"")</f>
        <v/>
      </c>
      <c r="Q818" s="41" t="str">
        <f>IF(G818&lt;&gt;"",R818-O818,"")</f>
        <v/>
      </c>
      <c r="R818" s="41" t="str">
        <f>IF(G818&lt;&gt;"",R817+N818+P818,"")</f>
        <v/>
      </c>
      <c r="T818" s="40" t="e">
        <f t="shared" si="116"/>
        <v>#N/A</v>
      </c>
      <c r="U818" s="53" t="str">
        <f>J818</f>
        <v/>
      </c>
      <c r="V818" s="53" t="e">
        <f>M818</f>
        <v>#N/A</v>
      </c>
      <c r="W818" s="53" t="str">
        <f>O818</f>
        <v/>
      </c>
      <c r="X818" s="53" t="str">
        <f>R818</f>
        <v/>
      </c>
    </row>
    <row r="819" spans="1:24" x14ac:dyDescent="0.35">
      <c r="A819" s="37" t="str">
        <f t="shared" si="109"/>
        <v/>
      </c>
      <c r="B819" s="37" t="e">
        <f>IF(F819&lt;=$G$10,VLOOKUP('[1]KALKULATOR 2023 PPK'!A834,[1]Robocze!$B$23:$C$102,2),"")</f>
        <v>#N/A</v>
      </c>
      <c r="C819" s="37" t="e">
        <f t="shared" si="110"/>
        <v>#N/A</v>
      </c>
      <c r="D819" s="38" t="e">
        <f t="shared" si="111"/>
        <v>#N/A</v>
      </c>
      <c r="E819" s="39" t="e">
        <f t="shared" si="117"/>
        <v>#N/A</v>
      </c>
      <c r="F819" s="43" t="e">
        <f t="shared" si="112"/>
        <v>#N/A</v>
      </c>
      <c r="G819" s="40" t="str">
        <f t="shared" si="113"/>
        <v/>
      </c>
      <c r="H819" s="42" t="e">
        <f>IF(F819&lt;=$G$10,$G$3,"")</f>
        <v>#N/A</v>
      </c>
      <c r="I819" s="41" t="e">
        <f>IF(B819&lt;&gt;"",$G$4,"")</f>
        <v>#N/A</v>
      </c>
      <c r="J819" s="41" t="str">
        <f t="shared" si="114"/>
        <v/>
      </c>
      <c r="K819" s="41" t="e">
        <f>IF(B819&lt;&gt;"",J819*H819/12,"")</f>
        <v>#N/A</v>
      </c>
      <c r="L819" s="41" t="e">
        <f>IF(B819&lt;&gt;"",M819-J819,"")</f>
        <v>#N/A</v>
      </c>
      <c r="M819" s="41" t="e">
        <f>IF(B819&lt;&gt;"",M818+I819+K819,"")</f>
        <v>#N/A</v>
      </c>
      <c r="N819" s="41" t="str">
        <f>IF(G819&lt;&gt;"",IF(E819&gt;=$G$7,$G$5,0),"")</f>
        <v/>
      </c>
      <c r="O819" s="41" t="str">
        <f t="shared" si="115"/>
        <v/>
      </c>
      <c r="P819" s="41" t="str">
        <f>IF(G819&lt;&gt;"",R818*H819/12,"")</f>
        <v/>
      </c>
      <c r="Q819" s="41" t="str">
        <f>IF(G819&lt;&gt;"",R819-O819,"")</f>
        <v/>
      </c>
      <c r="R819" s="41" t="str">
        <f>IF(G819&lt;&gt;"",R818+N819+P819,"")</f>
        <v/>
      </c>
      <c r="T819" s="40" t="e">
        <f t="shared" si="116"/>
        <v>#N/A</v>
      </c>
      <c r="U819" s="53" t="str">
        <f>J819</f>
        <v/>
      </c>
      <c r="V819" s="53" t="e">
        <f>M819</f>
        <v>#N/A</v>
      </c>
      <c r="W819" s="53" t="str">
        <f>O819</f>
        <v/>
      </c>
      <c r="X819" s="53" t="str">
        <f>R819</f>
        <v/>
      </c>
    </row>
    <row r="820" spans="1:24" x14ac:dyDescent="0.35">
      <c r="A820" s="37" t="str">
        <f t="shared" si="109"/>
        <v/>
      </c>
      <c r="B820" s="44" t="e">
        <f>IF(F820&lt;=$G$10,VLOOKUP('[1]KALKULATOR 2023 PPK'!A835,[1]Robocze!$B$23:$C$102,2),"")</f>
        <v>#N/A</v>
      </c>
      <c r="C820" s="44" t="e">
        <f t="shared" si="110"/>
        <v>#N/A</v>
      </c>
      <c r="D820" s="38" t="e">
        <f t="shared" si="111"/>
        <v>#N/A</v>
      </c>
      <c r="E820" s="45" t="e">
        <f t="shared" si="117"/>
        <v>#N/A</v>
      </c>
      <c r="F820" s="46" t="e">
        <f t="shared" si="112"/>
        <v>#N/A</v>
      </c>
      <c r="G820" s="47" t="str">
        <f t="shared" si="113"/>
        <v/>
      </c>
      <c r="H820" s="42" t="e">
        <f>IF(F820&lt;=$G$10,$G$3,"")</f>
        <v>#N/A</v>
      </c>
      <c r="I820" s="41" t="e">
        <f>IF(B820&lt;&gt;"",$G$4,"")</f>
        <v>#N/A</v>
      </c>
      <c r="J820" s="48" t="str">
        <f t="shared" si="114"/>
        <v/>
      </c>
      <c r="K820" s="41" t="e">
        <f>IF(B820&lt;&gt;"",J820*H820/12,"")</f>
        <v>#N/A</v>
      </c>
      <c r="L820" s="48" t="e">
        <f>IF(B820&lt;&gt;"",M820-J820,"")</f>
        <v>#N/A</v>
      </c>
      <c r="M820" s="41" t="e">
        <f>IF(B820&lt;&gt;"",M819+I820+K820,"")</f>
        <v>#N/A</v>
      </c>
      <c r="N820" s="41" t="str">
        <f>IF(G820&lt;&gt;"",IF(E820&gt;=$G$7,$G$5,0),"")</f>
        <v/>
      </c>
      <c r="O820" s="48" t="str">
        <f t="shared" si="115"/>
        <v/>
      </c>
      <c r="P820" s="41" t="str">
        <f>IF(G820&lt;&gt;"",R819*H820/12,"")</f>
        <v/>
      </c>
      <c r="Q820" s="48" t="str">
        <f>IF(G820&lt;&gt;"",R820-O820,"")</f>
        <v/>
      </c>
      <c r="R820" s="41" t="str">
        <f>IF(G820&lt;&gt;"",R819+N820+P820,"")</f>
        <v/>
      </c>
      <c r="T820" s="40" t="e">
        <f t="shared" si="116"/>
        <v>#N/A</v>
      </c>
      <c r="U820" s="53" t="str">
        <f>J820</f>
        <v/>
      </c>
      <c r="V820" s="53" t="e">
        <f>M820</f>
        <v>#N/A</v>
      </c>
      <c r="W820" s="53" t="str">
        <f>O820</f>
        <v/>
      </c>
      <c r="X820" s="53" t="str">
        <f>R820</f>
        <v/>
      </c>
    </row>
    <row r="821" spans="1:24" x14ac:dyDescent="0.35">
      <c r="A821" s="37" t="str">
        <f t="shared" si="109"/>
        <v/>
      </c>
      <c r="B821" s="37" t="e">
        <f>IF(F821&lt;=$G$10,VLOOKUP('[1]KALKULATOR 2023 PPK'!A836,[1]Robocze!$B$23:$C$102,2),"")</f>
        <v>#N/A</v>
      </c>
      <c r="C821" s="37" t="e">
        <f t="shared" si="110"/>
        <v>#N/A</v>
      </c>
      <c r="D821" s="38" t="e">
        <f t="shared" si="111"/>
        <v>#N/A</v>
      </c>
      <c r="E821" s="39" t="e">
        <f t="shared" si="117"/>
        <v>#N/A</v>
      </c>
      <c r="F821" s="40" t="e">
        <f t="shared" si="112"/>
        <v>#N/A</v>
      </c>
      <c r="G821" s="40" t="str">
        <f t="shared" si="113"/>
        <v/>
      </c>
      <c r="H821" s="42" t="e">
        <f>IF(F821&lt;=$G$10,$G$3,"")</f>
        <v>#N/A</v>
      </c>
      <c r="I821" s="41" t="e">
        <f>IF(B821&lt;&gt;"",$G$4,"")</f>
        <v>#N/A</v>
      </c>
      <c r="J821" s="41" t="str">
        <f t="shared" si="114"/>
        <v/>
      </c>
      <c r="K821" s="41" t="e">
        <f>IF(B821&lt;&gt;"",J821*H821/12,"")</f>
        <v>#N/A</v>
      </c>
      <c r="L821" s="41" t="e">
        <f>IF(B821&lt;&gt;"",M821-J821,"")</f>
        <v>#N/A</v>
      </c>
      <c r="M821" s="41" t="e">
        <f>IF(B821&lt;&gt;"",M820+I821+K821,"")</f>
        <v>#N/A</v>
      </c>
      <c r="N821" s="41" t="str">
        <f>IF(G821&lt;&gt;"",IF(E821&gt;=$G$7,$G$5,0),"")</f>
        <v/>
      </c>
      <c r="O821" s="41" t="str">
        <f t="shared" si="115"/>
        <v/>
      </c>
      <c r="P821" s="41" t="str">
        <f>IF(G821&lt;&gt;"",R820*H821/12,"")</f>
        <v/>
      </c>
      <c r="Q821" s="41" t="str">
        <f>IF(G821&lt;&gt;"",R821-O821,"")</f>
        <v/>
      </c>
      <c r="R821" s="41" t="str">
        <f>IF(G821&lt;&gt;"",R820+N821+P821,"")</f>
        <v/>
      </c>
      <c r="T821" s="40" t="e">
        <f t="shared" si="116"/>
        <v>#N/A</v>
      </c>
      <c r="U821" s="53" t="str">
        <f>J821</f>
        <v/>
      </c>
      <c r="V821" s="53" t="e">
        <f>M821</f>
        <v>#N/A</v>
      </c>
      <c r="W821" s="53" t="str">
        <f>O821</f>
        <v/>
      </c>
      <c r="X821" s="53" t="str">
        <f>R821</f>
        <v/>
      </c>
    </row>
    <row r="822" spans="1:24" x14ac:dyDescent="0.35">
      <c r="A822" s="37" t="str">
        <f t="shared" si="109"/>
        <v/>
      </c>
      <c r="B822" s="37" t="e">
        <f>IF(F822&lt;=$G$10,VLOOKUP('[1]KALKULATOR 2023 PPK'!A837,[1]Robocze!$B$23:$C$102,2),"")</f>
        <v>#N/A</v>
      </c>
      <c r="C822" s="37" t="e">
        <f t="shared" si="110"/>
        <v>#N/A</v>
      </c>
      <c r="D822" s="38" t="e">
        <f t="shared" si="111"/>
        <v>#N/A</v>
      </c>
      <c r="E822" s="39" t="e">
        <f t="shared" si="117"/>
        <v>#N/A</v>
      </c>
      <c r="F822" s="43" t="e">
        <f t="shared" si="112"/>
        <v>#N/A</v>
      </c>
      <c r="G822" s="40" t="str">
        <f t="shared" si="113"/>
        <v/>
      </c>
      <c r="H822" s="42" t="e">
        <f>IF(F822&lt;=$G$10,$G$3,"")</f>
        <v>#N/A</v>
      </c>
      <c r="I822" s="41" t="e">
        <f>IF(B822&lt;&gt;"",$G$4,"")</f>
        <v>#N/A</v>
      </c>
      <c r="J822" s="41" t="str">
        <f t="shared" si="114"/>
        <v/>
      </c>
      <c r="K822" s="41" t="e">
        <f>IF(B822&lt;&gt;"",J822*H822/12,"")</f>
        <v>#N/A</v>
      </c>
      <c r="L822" s="41" t="e">
        <f>IF(B822&lt;&gt;"",M822-J822,"")</f>
        <v>#N/A</v>
      </c>
      <c r="M822" s="41" t="e">
        <f>IF(B822&lt;&gt;"",M821+I822+K822,"")</f>
        <v>#N/A</v>
      </c>
      <c r="N822" s="41" t="str">
        <f>IF(G822&lt;&gt;"",IF(E822&gt;=$G$7,$G$5,0),"")</f>
        <v/>
      </c>
      <c r="O822" s="41" t="str">
        <f t="shared" si="115"/>
        <v/>
      </c>
      <c r="P822" s="41" t="str">
        <f>IF(G822&lt;&gt;"",R821*H822/12,"")</f>
        <v/>
      </c>
      <c r="Q822" s="41" t="str">
        <f>IF(G822&lt;&gt;"",R822-O822,"")</f>
        <v/>
      </c>
      <c r="R822" s="41" t="str">
        <f>IF(G822&lt;&gt;"",R821+N822+P822,"")</f>
        <v/>
      </c>
      <c r="T822" s="40" t="e">
        <f t="shared" si="116"/>
        <v>#N/A</v>
      </c>
      <c r="U822" s="53" t="str">
        <f>J822</f>
        <v/>
      </c>
      <c r="V822" s="53" t="e">
        <f>M822</f>
        <v>#N/A</v>
      </c>
      <c r="W822" s="53" t="str">
        <f>O822</f>
        <v/>
      </c>
      <c r="X822" s="53" t="str">
        <f>R822</f>
        <v/>
      </c>
    </row>
    <row r="823" spans="1:24" x14ac:dyDescent="0.35">
      <c r="A823" s="37" t="str">
        <f t="shared" si="109"/>
        <v/>
      </c>
      <c r="B823" s="37" t="e">
        <f>IF(F823&lt;=$G$10,VLOOKUP('[1]KALKULATOR 2023 PPK'!A838,[1]Robocze!$B$23:$C$102,2),"")</f>
        <v>#N/A</v>
      </c>
      <c r="C823" s="37" t="e">
        <f t="shared" si="110"/>
        <v>#N/A</v>
      </c>
      <c r="D823" s="38" t="e">
        <f t="shared" si="111"/>
        <v>#N/A</v>
      </c>
      <c r="E823" s="39" t="e">
        <f t="shared" si="117"/>
        <v>#N/A</v>
      </c>
      <c r="F823" s="43" t="e">
        <f t="shared" si="112"/>
        <v>#N/A</v>
      </c>
      <c r="G823" s="40" t="str">
        <f t="shared" si="113"/>
        <v/>
      </c>
      <c r="H823" s="42" t="e">
        <f>IF(F823&lt;=$G$10,$G$3,"")</f>
        <v>#N/A</v>
      </c>
      <c r="I823" s="41" t="e">
        <f>IF(B823&lt;&gt;"",$G$4,"")</f>
        <v>#N/A</v>
      </c>
      <c r="J823" s="41" t="str">
        <f t="shared" si="114"/>
        <v/>
      </c>
      <c r="K823" s="41" t="e">
        <f>IF(B823&lt;&gt;"",J823*H823/12,"")</f>
        <v>#N/A</v>
      </c>
      <c r="L823" s="41" t="e">
        <f>IF(B823&lt;&gt;"",M823-J823,"")</f>
        <v>#N/A</v>
      </c>
      <c r="M823" s="41" t="e">
        <f>IF(B823&lt;&gt;"",M822+I823+K823,"")</f>
        <v>#N/A</v>
      </c>
      <c r="N823" s="41" t="str">
        <f>IF(G823&lt;&gt;"",IF(E823&gt;=$G$7,$G$5,0),"")</f>
        <v/>
      </c>
      <c r="O823" s="41" t="str">
        <f t="shared" si="115"/>
        <v/>
      </c>
      <c r="P823" s="41" t="str">
        <f>IF(G823&lt;&gt;"",R822*H823/12,"")</f>
        <v/>
      </c>
      <c r="Q823" s="41" t="str">
        <f>IF(G823&lt;&gt;"",R823-O823,"")</f>
        <v/>
      </c>
      <c r="R823" s="41" t="str">
        <f>IF(G823&lt;&gt;"",R822+N823+P823,"")</f>
        <v/>
      </c>
      <c r="T823" s="40" t="e">
        <f t="shared" si="116"/>
        <v>#N/A</v>
      </c>
      <c r="U823" s="53" t="str">
        <f>J823</f>
        <v/>
      </c>
      <c r="V823" s="53" t="e">
        <f>M823</f>
        <v>#N/A</v>
      </c>
      <c r="W823" s="53" t="str">
        <f>O823</f>
        <v/>
      </c>
      <c r="X823" s="53" t="str">
        <f>R823</f>
        <v/>
      </c>
    </row>
    <row r="824" spans="1:24" x14ac:dyDescent="0.35">
      <c r="A824" s="37" t="str">
        <f t="shared" si="109"/>
        <v/>
      </c>
      <c r="B824" s="37" t="e">
        <f>IF(F824&lt;=$G$10,VLOOKUP('[1]KALKULATOR 2023 PPK'!A839,[1]Robocze!$B$23:$C$102,2),"")</f>
        <v>#N/A</v>
      </c>
      <c r="C824" s="37" t="e">
        <f t="shared" si="110"/>
        <v>#N/A</v>
      </c>
      <c r="D824" s="38" t="e">
        <f t="shared" si="111"/>
        <v>#N/A</v>
      </c>
      <c r="E824" s="39" t="e">
        <f t="shared" si="117"/>
        <v>#N/A</v>
      </c>
      <c r="F824" s="43" t="e">
        <f t="shared" si="112"/>
        <v>#N/A</v>
      </c>
      <c r="G824" s="40" t="str">
        <f t="shared" si="113"/>
        <v/>
      </c>
      <c r="H824" s="42" t="e">
        <f>IF(F824&lt;=$G$10,$G$3,"")</f>
        <v>#N/A</v>
      </c>
      <c r="I824" s="41" t="e">
        <f>IF(B824&lt;&gt;"",$G$4,"")</f>
        <v>#N/A</v>
      </c>
      <c r="J824" s="41" t="str">
        <f t="shared" si="114"/>
        <v/>
      </c>
      <c r="K824" s="41" t="e">
        <f>IF(B824&lt;&gt;"",J824*H824/12,"")</f>
        <v>#N/A</v>
      </c>
      <c r="L824" s="41" t="e">
        <f>IF(B824&lt;&gt;"",M824-J824,"")</f>
        <v>#N/A</v>
      </c>
      <c r="M824" s="41" t="e">
        <f>IF(B824&lt;&gt;"",M823+I824+K824,"")</f>
        <v>#N/A</v>
      </c>
      <c r="N824" s="41" t="str">
        <f>IF(G824&lt;&gt;"",IF(E824&gt;=$G$7,$G$5,0),"")</f>
        <v/>
      </c>
      <c r="O824" s="41" t="str">
        <f t="shared" si="115"/>
        <v/>
      </c>
      <c r="P824" s="41" t="str">
        <f>IF(G824&lt;&gt;"",R823*H824/12,"")</f>
        <v/>
      </c>
      <c r="Q824" s="41" t="str">
        <f>IF(G824&lt;&gt;"",R824-O824,"")</f>
        <v/>
      </c>
      <c r="R824" s="41" t="str">
        <f>IF(G824&lt;&gt;"",R823+N824+P824,"")</f>
        <v/>
      </c>
      <c r="T824" s="40" t="e">
        <f t="shared" si="116"/>
        <v>#N/A</v>
      </c>
      <c r="U824" s="53" t="str">
        <f>J824</f>
        <v/>
      </c>
      <c r="V824" s="53" t="e">
        <f>M824</f>
        <v>#N/A</v>
      </c>
      <c r="W824" s="53" t="str">
        <f>O824</f>
        <v/>
      </c>
      <c r="X824" s="53" t="str">
        <f>R824</f>
        <v/>
      </c>
    </row>
    <row r="825" spans="1:24" x14ac:dyDescent="0.35">
      <c r="A825" s="37" t="str">
        <f t="shared" si="109"/>
        <v/>
      </c>
      <c r="B825" s="37" t="e">
        <f>IF(F825&lt;=$G$10,VLOOKUP('[1]KALKULATOR 2023 PPK'!A840,[1]Robocze!$B$23:$C$102,2),"")</f>
        <v>#N/A</v>
      </c>
      <c r="C825" s="37" t="e">
        <f t="shared" si="110"/>
        <v>#N/A</v>
      </c>
      <c r="D825" s="38" t="e">
        <f t="shared" si="111"/>
        <v>#N/A</v>
      </c>
      <c r="E825" s="39" t="e">
        <f t="shared" si="117"/>
        <v>#N/A</v>
      </c>
      <c r="F825" s="43" t="e">
        <f t="shared" si="112"/>
        <v>#N/A</v>
      </c>
      <c r="G825" s="40" t="str">
        <f t="shared" si="113"/>
        <v/>
      </c>
      <c r="H825" s="42" t="e">
        <f>IF(F825&lt;=$G$10,$G$3,"")</f>
        <v>#N/A</v>
      </c>
      <c r="I825" s="41" t="e">
        <f>IF(B825&lt;&gt;"",$G$4,"")</f>
        <v>#N/A</v>
      </c>
      <c r="J825" s="41" t="str">
        <f t="shared" si="114"/>
        <v/>
      </c>
      <c r="K825" s="41" t="e">
        <f>IF(B825&lt;&gt;"",J825*H825/12,"")</f>
        <v>#N/A</v>
      </c>
      <c r="L825" s="41" t="e">
        <f>IF(B825&lt;&gt;"",M825-J825,"")</f>
        <v>#N/A</v>
      </c>
      <c r="M825" s="41" t="e">
        <f>IF(B825&lt;&gt;"",M824+I825+K825,"")</f>
        <v>#N/A</v>
      </c>
      <c r="N825" s="41" t="str">
        <f>IF(G825&lt;&gt;"",IF(E825&gt;=$G$7,$G$5,0),"")</f>
        <v/>
      </c>
      <c r="O825" s="41" t="str">
        <f t="shared" si="115"/>
        <v/>
      </c>
      <c r="P825" s="41" t="str">
        <f>IF(G825&lt;&gt;"",R824*H825/12,"")</f>
        <v/>
      </c>
      <c r="Q825" s="41" t="str">
        <f>IF(G825&lt;&gt;"",R825-O825,"")</f>
        <v/>
      </c>
      <c r="R825" s="41" t="str">
        <f>IF(G825&lt;&gt;"",R824+N825+P825,"")</f>
        <v/>
      </c>
      <c r="T825" s="40" t="e">
        <f t="shared" si="116"/>
        <v>#N/A</v>
      </c>
      <c r="U825" s="53" t="str">
        <f>J825</f>
        <v/>
      </c>
      <c r="V825" s="53" t="e">
        <f>M825</f>
        <v>#N/A</v>
      </c>
      <c r="W825" s="53" t="str">
        <f>O825</f>
        <v/>
      </c>
      <c r="X825" s="53" t="str">
        <f>R825</f>
        <v/>
      </c>
    </row>
    <row r="826" spans="1:24" x14ac:dyDescent="0.35">
      <c r="A826" s="37" t="str">
        <f t="shared" si="109"/>
        <v/>
      </c>
      <c r="B826" s="37" t="e">
        <f>IF(F826&lt;=$G$10,VLOOKUP('[1]KALKULATOR 2023 PPK'!A841,[1]Robocze!$B$23:$C$102,2),"")</f>
        <v>#N/A</v>
      </c>
      <c r="C826" s="37" t="e">
        <f t="shared" si="110"/>
        <v>#N/A</v>
      </c>
      <c r="D826" s="38" t="e">
        <f t="shared" si="111"/>
        <v>#N/A</v>
      </c>
      <c r="E826" s="39" t="e">
        <f t="shared" si="117"/>
        <v>#N/A</v>
      </c>
      <c r="F826" s="43" t="e">
        <f t="shared" si="112"/>
        <v>#N/A</v>
      </c>
      <c r="G826" s="40" t="str">
        <f t="shared" si="113"/>
        <v/>
      </c>
      <c r="H826" s="42" t="e">
        <f>IF(F826&lt;=$G$10,$G$3,"")</f>
        <v>#N/A</v>
      </c>
      <c r="I826" s="41" t="e">
        <f>IF(B826&lt;&gt;"",$G$4,"")</f>
        <v>#N/A</v>
      </c>
      <c r="J826" s="41" t="str">
        <f t="shared" si="114"/>
        <v/>
      </c>
      <c r="K826" s="41" t="e">
        <f>IF(B826&lt;&gt;"",J826*H826/12,"")</f>
        <v>#N/A</v>
      </c>
      <c r="L826" s="41" t="e">
        <f>IF(B826&lt;&gt;"",M826-J826,"")</f>
        <v>#N/A</v>
      </c>
      <c r="M826" s="41" t="e">
        <f>IF(B826&lt;&gt;"",M825+I826+K826,"")</f>
        <v>#N/A</v>
      </c>
      <c r="N826" s="41" t="str">
        <f>IF(G826&lt;&gt;"",IF(E826&gt;=$G$7,$G$5,0),"")</f>
        <v/>
      </c>
      <c r="O826" s="41" t="str">
        <f t="shared" si="115"/>
        <v/>
      </c>
      <c r="P826" s="41" t="str">
        <f>IF(G826&lt;&gt;"",R825*H826/12,"")</f>
        <v/>
      </c>
      <c r="Q826" s="41" t="str">
        <f>IF(G826&lt;&gt;"",R826-O826,"")</f>
        <v/>
      </c>
      <c r="R826" s="41" t="str">
        <f>IF(G826&lt;&gt;"",R825+N826+P826,"")</f>
        <v/>
      </c>
      <c r="T826" s="40" t="e">
        <f t="shared" si="116"/>
        <v>#N/A</v>
      </c>
      <c r="U826" s="53" t="str">
        <f>J826</f>
        <v/>
      </c>
      <c r="V826" s="53" t="e">
        <f>M826</f>
        <v>#N/A</v>
      </c>
      <c r="W826" s="53" t="str">
        <f>O826</f>
        <v/>
      </c>
      <c r="X826" s="53" t="str">
        <f>R826</f>
        <v/>
      </c>
    </row>
    <row r="827" spans="1:24" x14ac:dyDescent="0.35">
      <c r="A827" s="37" t="str">
        <f t="shared" si="109"/>
        <v/>
      </c>
      <c r="B827" s="37" t="e">
        <f>IF(F827&lt;=$G$10,VLOOKUP('[1]KALKULATOR 2023 PPK'!A842,[1]Robocze!$B$23:$C$102,2),"")</f>
        <v>#N/A</v>
      </c>
      <c r="C827" s="37" t="e">
        <f t="shared" si="110"/>
        <v>#N/A</v>
      </c>
      <c r="D827" s="38" t="e">
        <f t="shared" si="111"/>
        <v>#N/A</v>
      </c>
      <c r="E827" s="39" t="e">
        <f t="shared" si="117"/>
        <v>#N/A</v>
      </c>
      <c r="F827" s="43" t="e">
        <f t="shared" si="112"/>
        <v>#N/A</v>
      </c>
      <c r="G827" s="40" t="str">
        <f t="shared" si="113"/>
        <v/>
      </c>
      <c r="H827" s="42" t="e">
        <f>IF(F827&lt;=$G$10,$G$3,"")</f>
        <v>#N/A</v>
      </c>
      <c r="I827" s="41" t="e">
        <f>IF(B827&lt;&gt;"",$G$4,"")</f>
        <v>#N/A</v>
      </c>
      <c r="J827" s="41" t="str">
        <f t="shared" si="114"/>
        <v/>
      </c>
      <c r="K827" s="41" t="e">
        <f>IF(B827&lt;&gt;"",J827*H827/12,"")</f>
        <v>#N/A</v>
      </c>
      <c r="L827" s="41" t="e">
        <f>IF(B827&lt;&gt;"",M827-J827,"")</f>
        <v>#N/A</v>
      </c>
      <c r="M827" s="41" t="e">
        <f>IF(B827&lt;&gt;"",M826+I827+K827,"")</f>
        <v>#N/A</v>
      </c>
      <c r="N827" s="41" t="str">
        <f>IF(G827&lt;&gt;"",IF(E827&gt;=$G$7,$G$5,0),"")</f>
        <v/>
      </c>
      <c r="O827" s="41" t="str">
        <f t="shared" si="115"/>
        <v/>
      </c>
      <c r="P827" s="41" t="str">
        <f>IF(G827&lt;&gt;"",R826*H827/12,"")</f>
        <v/>
      </c>
      <c r="Q827" s="41" t="str">
        <f>IF(G827&lt;&gt;"",R827-O827,"")</f>
        <v/>
      </c>
      <c r="R827" s="41" t="str">
        <f>IF(G827&lt;&gt;"",R826+N827+P827,"")</f>
        <v/>
      </c>
      <c r="T827" s="40" t="e">
        <f t="shared" si="116"/>
        <v>#N/A</v>
      </c>
      <c r="U827" s="53" t="str">
        <f>J827</f>
        <v/>
      </c>
      <c r="V827" s="53" t="e">
        <f>M827</f>
        <v>#N/A</v>
      </c>
      <c r="W827" s="53" t="str">
        <f>O827</f>
        <v/>
      </c>
      <c r="X827" s="53" t="str">
        <f>R827</f>
        <v/>
      </c>
    </row>
    <row r="828" spans="1:24" x14ac:dyDescent="0.35">
      <c r="A828" s="37" t="str">
        <f t="shared" si="109"/>
        <v/>
      </c>
      <c r="B828" s="37" t="e">
        <f>IF(F828&lt;=$G$10,VLOOKUP('[1]KALKULATOR 2023 PPK'!A843,[1]Robocze!$B$23:$C$102,2),"")</f>
        <v>#N/A</v>
      </c>
      <c r="C828" s="37" t="e">
        <f t="shared" si="110"/>
        <v>#N/A</v>
      </c>
      <c r="D828" s="38" t="e">
        <f t="shared" si="111"/>
        <v>#N/A</v>
      </c>
      <c r="E828" s="39" t="e">
        <f t="shared" si="117"/>
        <v>#N/A</v>
      </c>
      <c r="F828" s="43" t="e">
        <f t="shared" si="112"/>
        <v>#N/A</v>
      </c>
      <c r="G828" s="40" t="str">
        <f t="shared" si="113"/>
        <v/>
      </c>
      <c r="H828" s="42" t="e">
        <f>IF(F828&lt;=$G$10,$G$3,"")</f>
        <v>#N/A</v>
      </c>
      <c r="I828" s="41" t="e">
        <f>IF(B828&lt;&gt;"",$G$4,"")</f>
        <v>#N/A</v>
      </c>
      <c r="J828" s="41" t="str">
        <f t="shared" si="114"/>
        <v/>
      </c>
      <c r="K828" s="41" t="e">
        <f>IF(B828&lt;&gt;"",J828*H828/12,"")</f>
        <v>#N/A</v>
      </c>
      <c r="L828" s="41" t="e">
        <f>IF(B828&lt;&gt;"",M828-J828,"")</f>
        <v>#N/A</v>
      </c>
      <c r="M828" s="41" t="e">
        <f>IF(B828&lt;&gt;"",M827+I828+K828,"")</f>
        <v>#N/A</v>
      </c>
      <c r="N828" s="41" t="str">
        <f>IF(G828&lt;&gt;"",IF(E828&gt;=$G$7,$G$5,0),"")</f>
        <v/>
      </c>
      <c r="O828" s="41" t="str">
        <f t="shared" si="115"/>
        <v/>
      </c>
      <c r="P828" s="41" t="str">
        <f>IF(G828&lt;&gt;"",R827*H828/12,"")</f>
        <v/>
      </c>
      <c r="Q828" s="41" t="str">
        <f>IF(G828&lt;&gt;"",R828-O828,"")</f>
        <v/>
      </c>
      <c r="R828" s="41" t="str">
        <f>IF(G828&lt;&gt;"",R827+N828+P828,"")</f>
        <v/>
      </c>
      <c r="T828" s="40" t="e">
        <f t="shared" si="116"/>
        <v>#N/A</v>
      </c>
      <c r="U828" s="53" t="str">
        <f>J828</f>
        <v/>
      </c>
      <c r="V828" s="53" t="e">
        <f>M828</f>
        <v>#N/A</v>
      </c>
      <c r="W828" s="53" t="str">
        <f>O828</f>
        <v/>
      </c>
      <c r="X828" s="53" t="str">
        <f>R828</f>
        <v/>
      </c>
    </row>
    <row r="829" spans="1:24" x14ac:dyDescent="0.35">
      <c r="A829" s="37" t="str">
        <f t="shared" si="109"/>
        <v/>
      </c>
      <c r="B829" s="37" t="e">
        <f>IF(F829&lt;=$G$10,VLOOKUP('[1]KALKULATOR 2023 PPK'!A844,[1]Robocze!$B$23:$C$102,2),"")</f>
        <v>#N/A</v>
      </c>
      <c r="C829" s="37" t="e">
        <f t="shared" si="110"/>
        <v>#N/A</v>
      </c>
      <c r="D829" s="38" t="e">
        <f t="shared" si="111"/>
        <v>#N/A</v>
      </c>
      <c r="E829" s="39" t="e">
        <f t="shared" si="117"/>
        <v>#N/A</v>
      </c>
      <c r="F829" s="43" t="e">
        <f t="shared" si="112"/>
        <v>#N/A</v>
      </c>
      <c r="G829" s="40" t="str">
        <f t="shared" si="113"/>
        <v/>
      </c>
      <c r="H829" s="42" t="e">
        <f>IF(F829&lt;=$G$10,$G$3,"")</f>
        <v>#N/A</v>
      </c>
      <c r="I829" s="41" t="e">
        <f>IF(B829&lt;&gt;"",$G$4,"")</f>
        <v>#N/A</v>
      </c>
      <c r="J829" s="41" t="str">
        <f t="shared" si="114"/>
        <v/>
      </c>
      <c r="K829" s="41" t="e">
        <f>IF(B829&lt;&gt;"",J829*H829/12,"")</f>
        <v>#N/A</v>
      </c>
      <c r="L829" s="41" t="e">
        <f>IF(B829&lt;&gt;"",M829-J829,"")</f>
        <v>#N/A</v>
      </c>
      <c r="M829" s="41" t="e">
        <f>IF(B829&lt;&gt;"",M828+I829+K829,"")</f>
        <v>#N/A</v>
      </c>
      <c r="N829" s="41" t="str">
        <f>IF(G829&lt;&gt;"",IF(E829&gt;=$G$7,$G$5,0),"")</f>
        <v/>
      </c>
      <c r="O829" s="41" t="str">
        <f t="shared" si="115"/>
        <v/>
      </c>
      <c r="P829" s="41" t="str">
        <f>IF(G829&lt;&gt;"",R828*H829/12,"")</f>
        <v/>
      </c>
      <c r="Q829" s="41" t="str">
        <f>IF(G829&lt;&gt;"",R829-O829,"")</f>
        <v/>
      </c>
      <c r="R829" s="41" t="str">
        <f>IF(G829&lt;&gt;"",R828+N829+P829,"")</f>
        <v/>
      </c>
      <c r="T829" s="40" t="e">
        <f t="shared" si="116"/>
        <v>#N/A</v>
      </c>
      <c r="U829" s="53" t="str">
        <f>J829</f>
        <v/>
      </c>
      <c r="V829" s="53" t="e">
        <f>M829</f>
        <v>#N/A</v>
      </c>
      <c r="W829" s="53" t="str">
        <f>O829</f>
        <v/>
      </c>
      <c r="X829" s="53" t="str">
        <f>R829</f>
        <v/>
      </c>
    </row>
    <row r="830" spans="1:24" x14ac:dyDescent="0.35">
      <c r="A830" s="37" t="str">
        <f t="shared" si="109"/>
        <v/>
      </c>
      <c r="B830" s="37" t="e">
        <f>IF(F830&lt;=$G$10,VLOOKUP('[1]KALKULATOR 2023 PPK'!A845,[1]Robocze!$B$23:$C$102,2),"")</f>
        <v>#N/A</v>
      </c>
      <c r="C830" s="37" t="e">
        <f t="shared" si="110"/>
        <v>#N/A</v>
      </c>
      <c r="D830" s="38" t="e">
        <f t="shared" si="111"/>
        <v>#N/A</v>
      </c>
      <c r="E830" s="39" t="e">
        <f t="shared" si="117"/>
        <v>#N/A</v>
      </c>
      <c r="F830" s="43" t="e">
        <f t="shared" si="112"/>
        <v>#N/A</v>
      </c>
      <c r="G830" s="40" t="str">
        <f t="shared" si="113"/>
        <v/>
      </c>
      <c r="H830" s="42" t="e">
        <f>IF(F830&lt;=$G$10,$G$3,"")</f>
        <v>#N/A</v>
      </c>
      <c r="I830" s="41" t="e">
        <f>IF(B830&lt;&gt;"",$G$4,"")</f>
        <v>#N/A</v>
      </c>
      <c r="J830" s="41" t="str">
        <f t="shared" si="114"/>
        <v/>
      </c>
      <c r="K830" s="41" t="e">
        <f>IF(B830&lt;&gt;"",J830*H830/12,"")</f>
        <v>#N/A</v>
      </c>
      <c r="L830" s="41" t="e">
        <f>IF(B830&lt;&gt;"",M830-J830,"")</f>
        <v>#N/A</v>
      </c>
      <c r="M830" s="41" t="e">
        <f>IF(B830&lt;&gt;"",M829+I830+K830,"")</f>
        <v>#N/A</v>
      </c>
      <c r="N830" s="41" t="str">
        <f>IF(G830&lt;&gt;"",IF(E830&gt;=$G$7,$G$5,0),"")</f>
        <v/>
      </c>
      <c r="O830" s="41" t="str">
        <f t="shared" si="115"/>
        <v/>
      </c>
      <c r="P830" s="41" t="str">
        <f>IF(G830&lt;&gt;"",R829*H830/12,"")</f>
        <v/>
      </c>
      <c r="Q830" s="41" t="str">
        <f>IF(G830&lt;&gt;"",R830-O830,"")</f>
        <v/>
      </c>
      <c r="R830" s="41" t="str">
        <f>IF(G830&lt;&gt;"",R829+N830+P830,"")</f>
        <v/>
      </c>
      <c r="T830" s="40" t="e">
        <f t="shared" si="116"/>
        <v>#N/A</v>
      </c>
      <c r="U830" s="53" t="str">
        <f>J830</f>
        <v/>
      </c>
      <c r="V830" s="53" t="e">
        <f>M830</f>
        <v>#N/A</v>
      </c>
      <c r="W830" s="53" t="str">
        <f>O830</f>
        <v/>
      </c>
      <c r="X830" s="53" t="str">
        <f>R830</f>
        <v/>
      </c>
    </row>
    <row r="831" spans="1:24" x14ac:dyDescent="0.35">
      <c r="A831" s="37" t="str">
        <f t="shared" si="109"/>
        <v/>
      </c>
      <c r="B831" s="37" t="e">
        <f>IF(F831&lt;=$G$10,VLOOKUP('[1]KALKULATOR 2023 PPK'!A846,[1]Robocze!$B$23:$C$102,2),"")</f>
        <v>#N/A</v>
      </c>
      <c r="C831" s="37" t="e">
        <f t="shared" si="110"/>
        <v>#N/A</v>
      </c>
      <c r="D831" s="38" t="e">
        <f t="shared" si="111"/>
        <v>#N/A</v>
      </c>
      <c r="E831" s="39" t="e">
        <f t="shared" si="117"/>
        <v>#N/A</v>
      </c>
      <c r="F831" s="43" t="e">
        <f t="shared" si="112"/>
        <v>#N/A</v>
      </c>
      <c r="G831" s="40" t="str">
        <f t="shared" si="113"/>
        <v/>
      </c>
      <c r="H831" s="42" t="e">
        <f>IF(F831&lt;=$G$10,$G$3,"")</f>
        <v>#N/A</v>
      </c>
      <c r="I831" s="41" t="e">
        <f>IF(B831&lt;&gt;"",$G$4,"")</f>
        <v>#N/A</v>
      </c>
      <c r="J831" s="41" t="str">
        <f t="shared" si="114"/>
        <v/>
      </c>
      <c r="K831" s="41" t="e">
        <f>IF(B831&lt;&gt;"",J831*H831/12,"")</f>
        <v>#N/A</v>
      </c>
      <c r="L831" s="41" t="e">
        <f>IF(B831&lt;&gt;"",M831-J831,"")</f>
        <v>#N/A</v>
      </c>
      <c r="M831" s="41" t="e">
        <f>IF(B831&lt;&gt;"",M830+I831+K831,"")</f>
        <v>#N/A</v>
      </c>
      <c r="N831" s="41" t="str">
        <f>IF(G831&lt;&gt;"",IF(E831&gt;=$G$7,$G$5,0),"")</f>
        <v/>
      </c>
      <c r="O831" s="41" t="str">
        <f t="shared" si="115"/>
        <v/>
      </c>
      <c r="P831" s="41" t="str">
        <f>IF(G831&lt;&gt;"",R830*H831/12,"")</f>
        <v/>
      </c>
      <c r="Q831" s="41" t="str">
        <f>IF(G831&lt;&gt;"",R831-O831,"")</f>
        <v/>
      </c>
      <c r="R831" s="41" t="str">
        <f>IF(G831&lt;&gt;"",R830+N831+P831,"")</f>
        <v/>
      </c>
      <c r="T831" s="40" t="e">
        <f t="shared" si="116"/>
        <v>#N/A</v>
      </c>
      <c r="U831" s="53" t="str">
        <f>J831</f>
        <v/>
      </c>
      <c r="V831" s="53" t="e">
        <f>M831</f>
        <v>#N/A</v>
      </c>
      <c r="W831" s="53" t="str">
        <f>O831</f>
        <v/>
      </c>
      <c r="X831" s="53" t="str">
        <f>R831</f>
        <v/>
      </c>
    </row>
    <row r="832" spans="1:24" x14ac:dyDescent="0.35">
      <c r="A832" s="37" t="str">
        <f t="shared" si="109"/>
        <v/>
      </c>
      <c r="B832" s="44" t="e">
        <f>IF(F832&lt;=$G$10,VLOOKUP('[1]KALKULATOR 2023 PPK'!A847,[1]Robocze!$B$23:$C$102,2),"")</f>
        <v>#N/A</v>
      </c>
      <c r="C832" s="44" t="e">
        <f t="shared" si="110"/>
        <v>#N/A</v>
      </c>
      <c r="D832" s="38" t="e">
        <f t="shared" si="111"/>
        <v>#N/A</v>
      </c>
      <c r="E832" s="45" t="e">
        <f t="shared" si="117"/>
        <v>#N/A</v>
      </c>
      <c r="F832" s="46" t="e">
        <f t="shared" si="112"/>
        <v>#N/A</v>
      </c>
      <c r="G832" s="47" t="str">
        <f t="shared" si="113"/>
        <v/>
      </c>
      <c r="H832" s="42" t="e">
        <f>IF(F832&lt;=$G$10,$G$3,"")</f>
        <v>#N/A</v>
      </c>
      <c r="I832" s="41" t="e">
        <f>IF(B832&lt;&gt;"",$G$4,"")</f>
        <v>#N/A</v>
      </c>
      <c r="J832" s="48" t="str">
        <f t="shared" si="114"/>
        <v/>
      </c>
      <c r="K832" s="41" t="e">
        <f>IF(B832&lt;&gt;"",J832*H832/12,"")</f>
        <v>#N/A</v>
      </c>
      <c r="L832" s="48" t="e">
        <f>IF(B832&lt;&gt;"",M832-J832,"")</f>
        <v>#N/A</v>
      </c>
      <c r="M832" s="41" t="e">
        <f>IF(B832&lt;&gt;"",M831+I832+K832,"")</f>
        <v>#N/A</v>
      </c>
      <c r="N832" s="41" t="str">
        <f>IF(G832&lt;&gt;"",IF(E832&gt;=$G$7,$G$5,0),"")</f>
        <v/>
      </c>
      <c r="O832" s="48" t="str">
        <f t="shared" si="115"/>
        <v/>
      </c>
      <c r="P832" s="41" t="str">
        <f>IF(G832&lt;&gt;"",R831*H832/12,"")</f>
        <v/>
      </c>
      <c r="Q832" s="48" t="str">
        <f>IF(G832&lt;&gt;"",R832-O832,"")</f>
        <v/>
      </c>
      <c r="R832" s="41" t="str">
        <f>IF(G832&lt;&gt;"",R831+N832+P832,"")</f>
        <v/>
      </c>
      <c r="T832" s="40" t="e">
        <f t="shared" si="116"/>
        <v>#N/A</v>
      </c>
      <c r="U832" s="53" t="str">
        <f>J832</f>
        <v/>
      </c>
      <c r="V832" s="53" t="e">
        <f>M832</f>
        <v>#N/A</v>
      </c>
      <c r="W832" s="53" t="str">
        <f>O832</f>
        <v/>
      </c>
      <c r="X832" s="53" t="str">
        <f>R832</f>
        <v/>
      </c>
    </row>
    <row r="833" spans="1:24" x14ac:dyDescent="0.35">
      <c r="A833" s="37" t="str">
        <f t="shared" si="109"/>
        <v/>
      </c>
      <c r="B833" s="37" t="e">
        <f>IF(F833&lt;=$G$10,VLOOKUP('[1]KALKULATOR 2023 PPK'!A848,[1]Robocze!$B$23:$C$102,2),"")</f>
        <v>#N/A</v>
      </c>
      <c r="C833" s="37" t="e">
        <f t="shared" si="110"/>
        <v>#N/A</v>
      </c>
      <c r="D833" s="38" t="e">
        <f t="shared" si="111"/>
        <v>#N/A</v>
      </c>
      <c r="E833" s="39" t="e">
        <f t="shared" si="117"/>
        <v>#N/A</v>
      </c>
      <c r="F833" s="40" t="e">
        <f t="shared" si="112"/>
        <v>#N/A</v>
      </c>
      <c r="G833" s="40" t="str">
        <f t="shared" si="113"/>
        <v/>
      </c>
      <c r="H833" s="42" t="e">
        <f>IF(F833&lt;=$G$10,$G$3,"")</f>
        <v>#N/A</v>
      </c>
      <c r="I833" s="41" t="e">
        <f>IF(B833&lt;&gt;"",$G$4,"")</f>
        <v>#N/A</v>
      </c>
      <c r="J833" s="41" t="str">
        <f t="shared" si="114"/>
        <v/>
      </c>
      <c r="K833" s="41" t="e">
        <f>IF(B833&lt;&gt;"",J833*H833/12,"")</f>
        <v>#N/A</v>
      </c>
      <c r="L833" s="41" t="e">
        <f>IF(B833&lt;&gt;"",M833-J833,"")</f>
        <v>#N/A</v>
      </c>
      <c r="M833" s="41" t="e">
        <f>IF(B833&lt;&gt;"",M832+I833+K833,"")</f>
        <v>#N/A</v>
      </c>
      <c r="N833" s="41" t="str">
        <f>IF(G833&lt;&gt;"",IF(E833&gt;=$G$7,$G$5,0),"")</f>
        <v/>
      </c>
      <c r="O833" s="41" t="str">
        <f t="shared" si="115"/>
        <v/>
      </c>
      <c r="P833" s="41" t="str">
        <f>IF(G833&lt;&gt;"",R832*H833/12,"")</f>
        <v/>
      </c>
      <c r="Q833" s="41" t="str">
        <f>IF(G833&lt;&gt;"",R833-O833,"")</f>
        <v/>
      </c>
      <c r="R833" s="41" t="str">
        <f>IF(G833&lt;&gt;"",R832+N833+P833,"")</f>
        <v/>
      </c>
      <c r="T833" s="40" t="e">
        <f t="shared" si="116"/>
        <v>#N/A</v>
      </c>
      <c r="U833" s="53" t="str">
        <f>J833</f>
        <v/>
      </c>
      <c r="V833" s="53" t="e">
        <f>M833</f>
        <v>#N/A</v>
      </c>
      <c r="W833" s="53" t="str">
        <f>O833</f>
        <v/>
      </c>
      <c r="X833" s="53" t="str">
        <f>R833</f>
        <v/>
      </c>
    </row>
    <row r="834" spans="1:24" x14ac:dyDescent="0.35">
      <c r="A834" s="37" t="str">
        <f t="shared" si="109"/>
        <v/>
      </c>
      <c r="B834" s="37" t="e">
        <f>IF(F834&lt;=$G$10,VLOOKUP('[1]KALKULATOR 2023 PPK'!A849,[1]Robocze!$B$23:$C$102,2),"")</f>
        <v>#N/A</v>
      </c>
      <c r="C834" s="37" t="e">
        <f t="shared" si="110"/>
        <v>#N/A</v>
      </c>
      <c r="D834" s="38" t="e">
        <f t="shared" si="111"/>
        <v>#N/A</v>
      </c>
      <c r="E834" s="39" t="e">
        <f t="shared" si="117"/>
        <v>#N/A</v>
      </c>
      <c r="F834" s="43" t="e">
        <f t="shared" si="112"/>
        <v>#N/A</v>
      </c>
      <c r="G834" s="40" t="str">
        <f t="shared" si="113"/>
        <v/>
      </c>
      <c r="H834" s="42" t="e">
        <f>IF(F834&lt;=$G$10,$G$3,"")</f>
        <v>#N/A</v>
      </c>
      <c r="I834" s="41" t="e">
        <f>IF(B834&lt;&gt;"",$G$4,"")</f>
        <v>#N/A</v>
      </c>
      <c r="J834" s="41" t="str">
        <f t="shared" si="114"/>
        <v/>
      </c>
      <c r="K834" s="41" t="e">
        <f>IF(B834&lt;&gt;"",J834*H834/12,"")</f>
        <v>#N/A</v>
      </c>
      <c r="L834" s="41" t="e">
        <f>IF(B834&lt;&gt;"",M834-J834,"")</f>
        <v>#N/A</v>
      </c>
      <c r="M834" s="41" t="e">
        <f>IF(B834&lt;&gt;"",M833+I834+K834,"")</f>
        <v>#N/A</v>
      </c>
      <c r="N834" s="41" t="str">
        <f>IF(G834&lt;&gt;"",IF(E834&gt;=$G$7,$G$5,0),"")</f>
        <v/>
      </c>
      <c r="O834" s="41" t="str">
        <f t="shared" si="115"/>
        <v/>
      </c>
      <c r="P834" s="41" t="str">
        <f>IF(G834&lt;&gt;"",R833*H834/12,"")</f>
        <v/>
      </c>
      <c r="Q834" s="41" t="str">
        <f>IF(G834&lt;&gt;"",R834-O834,"")</f>
        <v/>
      </c>
      <c r="R834" s="41" t="str">
        <f>IF(G834&lt;&gt;"",R833+N834+P834,"")</f>
        <v/>
      </c>
      <c r="T834" s="40" t="e">
        <f t="shared" si="116"/>
        <v>#N/A</v>
      </c>
      <c r="U834" s="53" t="str">
        <f>J834</f>
        <v/>
      </c>
      <c r="V834" s="53" t="e">
        <f>M834</f>
        <v>#N/A</v>
      </c>
      <c r="W834" s="53" t="str">
        <f>O834</f>
        <v/>
      </c>
      <c r="X834" s="53" t="str">
        <f>R834</f>
        <v/>
      </c>
    </row>
    <row r="835" spans="1:24" x14ac:dyDescent="0.35">
      <c r="A835" s="37" t="str">
        <f t="shared" si="109"/>
        <v/>
      </c>
      <c r="B835" s="37" t="e">
        <f>IF(F835&lt;=$G$10,VLOOKUP('[1]KALKULATOR 2023 PPK'!A850,[1]Robocze!$B$23:$C$102,2),"")</f>
        <v>#N/A</v>
      </c>
      <c r="C835" s="37" t="e">
        <f t="shared" si="110"/>
        <v>#N/A</v>
      </c>
      <c r="D835" s="38" t="e">
        <f t="shared" si="111"/>
        <v>#N/A</v>
      </c>
      <c r="E835" s="39" t="e">
        <f t="shared" si="117"/>
        <v>#N/A</v>
      </c>
      <c r="F835" s="43" t="e">
        <f t="shared" si="112"/>
        <v>#N/A</v>
      </c>
      <c r="G835" s="40" t="str">
        <f t="shared" si="113"/>
        <v/>
      </c>
      <c r="H835" s="42" t="e">
        <f>IF(F835&lt;=$G$10,$G$3,"")</f>
        <v>#N/A</v>
      </c>
      <c r="I835" s="41" t="e">
        <f>IF(B835&lt;&gt;"",$G$4,"")</f>
        <v>#N/A</v>
      </c>
      <c r="J835" s="41" t="str">
        <f t="shared" si="114"/>
        <v/>
      </c>
      <c r="K835" s="41" t="e">
        <f>IF(B835&lt;&gt;"",J835*H835/12,"")</f>
        <v>#N/A</v>
      </c>
      <c r="L835" s="41" t="e">
        <f>IF(B835&lt;&gt;"",M835-J835,"")</f>
        <v>#N/A</v>
      </c>
      <c r="M835" s="41" t="e">
        <f>IF(B835&lt;&gt;"",M834+I835+K835,"")</f>
        <v>#N/A</v>
      </c>
      <c r="N835" s="41" t="str">
        <f>IF(G835&lt;&gt;"",IF(E835&gt;=$G$7,$G$5,0),"")</f>
        <v/>
      </c>
      <c r="O835" s="41" t="str">
        <f t="shared" si="115"/>
        <v/>
      </c>
      <c r="P835" s="41" t="str">
        <f>IF(G835&lt;&gt;"",R834*H835/12,"")</f>
        <v/>
      </c>
      <c r="Q835" s="41" t="str">
        <f>IF(G835&lt;&gt;"",R835-O835,"")</f>
        <v/>
      </c>
      <c r="R835" s="41" t="str">
        <f>IF(G835&lt;&gt;"",R834+N835+P835,"")</f>
        <v/>
      </c>
      <c r="T835" s="40" t="e">
        <f t="shared" si="116"/>
        <v>#N/A</v>
      </c>
      <c r="U835" s="53" t="str">
        <f>J835</f>
        <v/>
      </c>
      <c r="V835" s="53" t="e">
        <f>M835</f>
        <v>#N/A</v>
      </c>
      <c r="W835" s="53" t="str">
        <f>O835</f>
        <v/>
      </c>
      <c r="X835" s="53" t="str">
        <f>R835</f>
        <v/>
      </c>
    </row>
    <row r="836" spans="1:24" x14ac:dyDescent="0.35">
      <c r="A836" s="37" t="str">
        <f t="shared" si="109"/>
        <v/>
      </c>
      <c r="B836" s="37" t="e">
        <f>IF(F836&lt;=$G$10,VLOOKUP('[1]KALKULATOR 2023 PPK'!A851,[1]Robocze!$B$23:$C$102,2),"")</f>
        <v>#N/A</v>
      </c>
      <c r="C836" s="37" t="e">
        <f t="shared" si="110"/>
        <v>#N/A</v>
      </c>
      <c r="D836" s="38" t="e">
        <f t="shared" si="111"/>
        <v>#N/A</v>
      </c>
      <c r="E836" s="39" t="e">
        <f t="shared" si="117"/>
        <v>#N/A</v>
      </c>
      <c r="F836" s="43" t="e">
        <f t="shared" si="112"/>
        <v>#N/A</v>
      </c>
      <c r="G836" s="40" t="str">
        <f t="shared" si="113"/>
        <v/>
      </c>
      <c r="H836" s="42" t="e">
        <f>IF(F836&lt;=$G$10,$G$3,"")</f>
        <v>#N/A</v>
      </c>
      <c r="I836" s="41" t="e">
        <f>IF(B836&lt;&gt;"",$G$4,"")</f>
        <v>#N/A</v>
      </c>
      <c r="J836" s="41" t="str">
        <f t="shared" si="114"/>
        <v/>
      </c>
      <c r="K836" s="41" t="e">
        <f>IF(B836&lt;&gt;"",J836*H836/12,"")</f>
        <v>#N/A</v>
      </c>
      <c r="L836" s="41" t="e">
        <f>IF(B836&lt;&gt;"",M836-J836,"")</f>
        <v>#N/A</v>
      </c>
      <c r="M836" s="41" t="e">
        <f>IF(B836&lt;&gt;"",M835+I836+K836,"")</f>
        <v>#N/A</v>
      </c>
      <c r="N836" s="41" t="str">
        <f>IF(G836&lt;&gt;"",IF(E836&gt;=$G$7,$G$5,0),"")</f>
        <v/>
      </c>
      <c r="O836" s="41" t="str">
        <f t="shared" si="115"/>
        <v/>
      </c>
      <c r="P836" s="41" t="str">
        <f>IF(G836&lt;&gt;"",R835*H836/12,"")</f>
        <v/>
      </c>
      <c r="Q836" s="41" t="str">
        <f>IF(G836&lt;&gt;"",R836-O836,"")</f>
        <v/>
      </c>
      <c r="R836" s="41" t="str">
        <f>IF(G836&lt;&gt;"",R835+N836+P836,"")</f>
        <v/>
      </c>
      <c r="T836" s="40" t="e">
        <f t="shared" si="116"/>
        <v>#N/A</v>
      </c>
      <c r="U836" s="53" t="str">
        <f>J836</f>
        <v/>
      </c>
      <c r="V836" s="53" t="e">
        <f>M836</f>
        <v>#N/A</v>
      </c>
      <c r="W836" s="53" t="str">
        <f>O836</f>
        <v/>
      </c>
      <c r="X836" s="53" t="str">
        <f>R836</f>
        <v/>
      </c>
    </row>
    <row r="837" spans="1:24" x14ac:dyDescent="0.35">
      <c r="A837" s="37" t="str">
        <f t="shared" si="109"/>
        <v/>
      </c>
      <c r="B837" s="37" t="e">
        <f>IF(F837&lt;=$G$10,VLOOKUP('[1]KALKULATOR 2023 PPK'!A852,[1]Robocze!$B$23:$C$102,2),"")</f>
        <v>#N/A</v>
      </c>
      <c r="C837" s="37" t="e">
        <f t="shared" si="110"/>
        <v>#N/A</v>
      </c>
      <c r="D837" s="38" t="e">
        <f t="shared" si="111"/>
        <v>#N/A</v>
      </c>
      <c r="E837" s="39" t="e">
        <f t="shared" si="117"/>
        <v>#N/A</v>
      </c>
      <c r="F837" s="43" t="e">
        <f t="shared" si="112"/>
        <v>#N/A</v>
      </c>
      <c r="G837" s="40" t="str">
        <f t="shared" si="113"/>
        <v/>
      </c>
      <c r="H837" s="42" t="e">
        <f>IF(F837&lt;=$G$10,$G$3,"")</f>
        <v>#N/A</v>
      </c>
      <c r="I837" s="41" t="e">
        <f>IF(B837&lt;&gt;"",$G$4,"")</f>
        <v>#N/A</v>
      </c>
      <c r="J837" s="41" t="str">
        <f t="shared" si="114"/>
        <v/>
      </c>
      <c r="K837" s="41" t="e">
        <f>IF(B837&lt;&gt;"",J837*H837/12,"")</f>
        <v>#N/A</v>
      </c>
      <c r="L837" s="41" t="e">
        <f>IF(B837&lt;&gt;"",M837-J837,"")</f>
        <v>#N/A</v>
      </c>
      <c r="M837" s="41" t="e">
        <f>IF(B837&lt;&gt;"",M836+I837+K837,"")</f>
        <v>#N/A</v>
      </c>
      <c r="N837" s="41" t="str">
        <f>IF(G837&lt;&gt;"",IF(E837&gt;=$G$7,$G$5,0),"")</f>
        <v/>
      </c>
      <c r="O837" s="41" t="str">
        <f t="shared" si="115"/>
        <v/>
      </c>
      <c r="P837" s="41" t="str">
        <f>IF(G837&lt;&gt;"",R836*H837/12,"")</f>
        <v/>
      </c>
      <c r="Q837" s="41" t="str">
        <f>IF(G837&lt;&gt;"",R837-O837,"")</f>
        <v/>
      </c>
      <c r="R837" s="41" t="str">
        <f>IF(G837&lt;&gt;"",R836+N837+P837,"")</f>
        <v/>
      </c>
      <c r="T837" s="40" t="e">
        <f t="shared" si="116"/>
        <v>#N/A</v>
      </c>
      <c r="U837" s="53" t="str">
        <f>J837</f>
        <v/>
      </c>
      <c r="V837" s="53" t="e">
        <f>M837</f>
        <v>#N/A</v>
      </c>
      <c r="W837" s="53" t="str">
        <f>O837</f>
        <v/>
      </c>
      <c r="X837" s="53" t="str">
        <f>R837</f>
        <v/>
      </c>
    </row>
    <row r="838" spans="1:24" x14ac:dyDescent="0.35">
      <c r="A838" s="37" t="str">
        <f t="shared" si="109"/>
        <v/>
      </c>
      <c r="B838" s="37" t="e">
        <f>IF(F838&lt;=$G$10,VLOOKUP('[1]KALKULATOR 2023 PPK'!A853,[1]Robocze!$B$23:$C$102,2),"")</f>
        <v>#N/A</v>
      </c>
      <c r="C838" s="37" t="e">
        <f t="shared" si="110"/>
        <v>#N/A</v>
      </c>
      <c r="D838" s="38" t="e">
        <f t="shared" si="111"/>
        <v>#N/A</v>
      </c>
      <c r="E838" s="39" t="e">
        <f t="shared" si="117"/>
        <v>#N/A</v>
      </c>
      <c r="F838" s="43" t="e">
        <f t="shared" si="112"/>
        <v>#N/A</v>
      </c>
      <c r="G838" s="40" t="str">
        <f t="shared" si="113"/>
        <v/>
      </c>
      <c r="H838" s="42" t="e">
        <f>IF(F838&lt;=$G$10,$G$3,"")</f>
        <v>#N/A</v>
      </c>
      <c r="I838" s="41" t="e">
        <f>IF(B838&lt;&gt;"",$G$4,"")</f>
        <v>#N/A</v>
      </c>
      <c r="J838" s="41" t="str">
        <f t="shared" si="114"/>
        <v/>
      </c>
      <c r="K838" s="41" t="e">
        <f>IF(B838&lt;&gt;"",J838*H838/12,"")</f>
        <v>#N/A</v>
      </c>
      <c r="L838" s="41" t="e">
        <f>IF(B838&lt;&gt;"",M838-J838,"")</f>
        <v>#N/A</v>
      </c>
      <c r="M838" s="41" t="e">
        <f>IF(B838&lt;&gt;"",M837+I838+K838,"")</f>
        <v>#N/A</v>
      </c>
      <c r="N838" s="41" t="str">
        <f>IF(G838&lt;&gt;"",IF(E838&gt;=$G$7,$G$5,0),"")</f>
        <v/>
      </c>
      <c r="O838" s="41" t="str">
        <f t="shared" si="115"/>
        <v/>
      </c>
      <c r="P838" s="41" t="str">
        <f>IF(G838&lt;&gt;"",R837*H838/12,"")</f>
        <v/>
      </c>
      <c r="Q838" s="41" t="str">
        <f>IF(G838&lt;&gt;"",R838-O838,"")</f>
        <v/>
      </c>
      <c r="R838" s="41" t="str">
        <f>IF(G838&lt;&gt;"",R837+N838+P838,"")</f>
        <v/>
      </c>
      <c r="T838" s="40" t="e">
        <f t="shared" si="116"/>
        <v>#N/A</v>
      </c>
      <c r="U838" s="53" t="str">
        <f>J838</f>
        <v/>
      </c>
      <c r="V838" s="53" t="e">
        <f>M838</f>
        <v>#N/A</v>
      </c>
      <c r="W838" s="53" t="str">
        <f>O838</f>
        <v/>
      </c>
      <c r="X838" s="53" t="str">
        <f>R838</f>
        <v/>
      </c>
    </row>
    <row r="839" spans="1:24" x14ac:dyDescent="0.35">
      <c r="A839" s="37" t="str">
        <f t="shared" si="109"/>
        <v/>
      </c>
      <c r="B839" s="37" t="e">
        <f>IF(F839&lt;=$G$10,VLOOKUP('[1]KALKULATOR 2023 PPK'!A854,[1]Robocze!$B$23:$C$102,2),"")</f>
        <v>#N/A</v>
      </c>
      <c r="C839" s="37" t="e">
        <f t="shared" si="110"/>
        <v>#N/A</v>
      </c>
      <c r="D839" s="38" t="e">
        <f t="shared" si="111"/>
        <v>#N/A</v>
      </c>
      <c r="E839" s="39" t="e">
        <f t="shared" si="117"/>
        <v>#N/A</v>
      </c>
      <c r="F839" s="43" t="e">
        <f t="shared" si="112"/>
        <v>#N/A</v>
      </c>
      <c r="G839" s="40" t="str">
        <f t="shared" si="113"/>
        <v/>
      </c>
      <c r="H839" s="42" t="e">
        <f>IF(F839&lt;=$G$10,$G$3,"")</f>
        <v>#N/A</v>
      </c>
      <c r="I839" s="41" t="e">
        <f>IF(B839&lt;&gt;"",$G$4,"")</f>
        <v>#N/A</v>
      </c>
      <c r="J839" s="41" t="str">
        <f t="shared" si="114"/>
        <v/>
      </c>
      <c r="K839" s="41" t="e">
        <f>IF(B839&lt;&gt;"",J839*H839/12,"")</f>
        <v>#N/A</v>
      </c>
      <c r="L839" s="41" t="e">
        <f>IF(B839&lt;&gt;"",M839-J839,"")</f>
        <v>#N/A</v>
      </c>
      <c r="M839" s="41" t="e">
        <f>IF(B839&lt;&gt;"",M838+I839+K839,"")</f>
        <v>#N/A</v>
      </c>
      <c r="N839" s="41" t="str">
        <f>IF(G839&lt;&gt;"",IF(E839&gt;=$G$7,$G$5,0),"")</f>
        <v/>
      </c>
      <c r="O839" s="41" t="str">
        <f t="shared" si="115"/>
        <v/>
      </c>
      <c r="P839" s="41" t="str">
        <f>IF(G839&lt;&gt;"",R838*H839/12,"")</f>
        <v/>
      </c>
      <c r="Q839" s="41" t="str">
        <f>IF(G839&lt;&gt;"",R839-O839,"")</f>
        <v/>
      </c>
      <c r="R839" s="41" t="str">
        <f>IF(G839&lt;&gt;"",R838+N839+P839,"")</f>
        <v/>
      </c>
      <c r="T839" s="40" t="e">
        <f t="shared" si="116"/>
        <v>#N/A</v>
      </c>
      <c r="U839" s="53" t="str">
        <f>J839</f>
        <v/>
      </c>
      <c r="V839" s="53" t="e">
        <f>M839</f>
        <v>#N/A</v>
      </c>
      <c r="W839" s="53" t="str">
        <f>O839</f>
        <v/>
      </c>
      <c r="X839" s="53" t="str">
        <f>R839</f>
        <v/>
      </c>
    </row>
    <row r="840" spans="1:24" x14ac:dyDescent="0.35">
      <c r="A840" s="37" t="str">
        <f t="shared" si="109"/>
        <v/>
      </c>
      <c r="B840" s="37" t="e">
        <f>IF(F840&lt;=$G$10,VLOOKUP('[1]KALKULATOR 2023 PPK'!A855,[1]Robocze!$B$23:$C$102,2),"")</f>
        <v>#N/A</v>
      </c>
      <c r="C840" s="37" t="e">
        <f t="shared" si="110"/>
        <v>#N/A</v>
      </c>
      <c r="D840" s="38" t="e">
        <f t="shared" si="111"/>
        <v>#N/A</v>
      </c>
      <c r="E840" s="39" t="e">
        <f t="shared" si="117"/>
        <v>#N/A</v>
      </c>
      <c r="F840" s="43" t="e">
        <f t="shared" si="112"/>
        <v>#N/A</v>
      </c>
      <c r="G840" s="40" t="str">
        <f t="shared" si="113"/>
        <v/>
      </c>
      <c r="H840" s="42" t="e">
        <f>IF(F840&lt;=$G$10,$G$3,"")</f>
        <v>#N/A</v>
      </c>
      <c r="I840" s="41" t="e">
        <f>IF(B840&lt;&gt;"",$G$4,"")</f>
        <v>#N/A</v>
      </c>
      <c r="J840" s="41" t="str">
        <f t="shared" si="114"/>
        <v/>
      </c>
      <c r="K840" s="41" t="e">
        <f>IF(B840&lt;&gt;"",J840*H840/12,"")</f>
        <v>#N/A</v>
      </c>
      <c r="L840" s="41" t="e">
        <f>IF(B840&lt;&gt;"",M840-J840,"")</f>
        <v>#N/A</v>
      </c>
      <c r="M840" s="41" t="e">
        <f>IF(B840&lt;&gt;"",M839+I840+K840,"")</f>
        <v>#N/A</v>
      </c>
      <c r="N840" s="41" t="str">
        <f>IF(G840&lt;&gt;"",IF(E840&gt;=$G$7,$G$5,0),"")</f>
        <v/>
      </c>
      <c r="O840" s="41" t="str">
        <f t="shared" si="115"/>
        <v/>
      </c>
      <c r="P840" s="41" t="str">
        <f>IF(G840&lt;&gt;"",R839*H840/12,"")</f>
        <v/>
      </c>
      <c r="Q840" s="41" t="str">
        <f>IF(G840&lt;&gt;"",R840-O840,"")</f>
        <v/>
      </c>
      <c r="R840" s="41" t="str">
        <f>IF(G840&lt;&gt;"",R839+N840+P840,"")</f>
        <v/>
      </c>
      <c r="T840" s="40" t="e">
        <f t="shared" si="116"/>
        <v>#N/A</v>
      </c>
      <c r="U840" s="53" t="str">
        <f>J840</f>
        <v/>
      </c>
      <c r="V840" s="53" t="e">
        <f>M840</f>
        <v>#N/A</v>
      </c>
      <c r="W840" s="53" t="str">
        <f>O840</f>
        <v/>
      </c>
      <c r="X840" s="53" t="str">
        <f>R840</f>
        <v/>
      </c>
    </row>
    <row r="841" spans="1:24" x14ac:dyDescent="0.35">
      <c r="A841" s="37" t="str">
        <f t="shared" si="109"/>
        <v/>
      </c>
      <c r="B841" s="37" t="e">
        <f>IF(F841&lt;=$G$10,VLOOKUP('[1]KALKULATOR 2023 PPK'!A856,[1]Robocze!$B$23:$C$102,2),"")</f>
        <v>#N/A</v>
      </c>
      <c r="C841" s="37" t="e">
        <f t="shared" si="110"/>
        <v>#N/A</v>
      </c>
      <c r="D841" s="38" t="e">
        <f t="shared" si="111"/>
        <v>#N/A</v>
      </c>
      <c r="E841" s="39" t="e">
        <f t="shared" si="117"/>
        <v>#N/A</v>
      </c>
      <c r="F841" s="43" t="e">
        <f t="shared" si="112"/>
        <v>#N/A</v>
      </c>
      <c r="G841" s="40" t="str">
        <f t="shared" si="113"/>
        <v/>
      </c>
      <c r="H841" s="42" t="e">
        <f>IF(F841&lt;=$G$10,$G$3,"")</f>
        <v>#N/A</v>
      </c>
      <c r="I841" s="41" t="e">
        <f>IF(B841&lt;&gt;"",$G$4,"")</f>
        <v>#N/A</v>
      </c>
      <c r="J841" s="41" t="str">
        <f t="shared" si="114"/>
        <v/>
      </c>
      <c r="K841" s="41" t="e">
        <f>IF(B841&lt;&gt;"",J841*H841/12,"")</f>
        <v>#N/A</v>
      </c>
      <c r="L841" s="41" t="e">
        <f>IF(B841&lt;&gt;"",M841-J841,"")</f>
        <v>#N/A</v>
      </c>
      <c r="M841" s="41" t="e">
        <f>IF(B841&lt;&gt;"",M840+I841+K841,"")</f>
        <v>#N/A</v>
      </c>
      <c r="N841" s="41" t="str">
        <f>IF(G841&lt;&gt;"",IF(E841&gt;=$G$7,$G$5,0),"")</f>
        <v/>
      </c>
      <c r="O841" s="41" t="str">
        <f t="shared" si="115"/>
        <v/>
      </c>
      <c r="P841" s="41" t="str">
        <f>IF(G841&lt;&gt;"",R840*H841/12,"")</f>
        <v/>
      </c>
      <c r="Q841" s="41" t="str">
        <f>IF(G841&lt;&gt;"",R841-O841,"")</f>
        <v/>
      </c>
      <c r="R841" s="41" t="str">
        <f>IF(G841&lt;&gt;"",R840+N841+P841,"")</f>
        <v/>
      </c>
      <c r="T841" s="40" t="e">
        <f t="shared" si="116"/>
        <v>#N/A</v>
      </c>
      <c r="U841" s="53" t="str">
        <f>J841</f>
        <v/>
      </c>
      <c r="V841" s="53" t="e">
        <f>M841</f>
        <v>#N/A</v>
      </c>
      <c r="W841" s="53" t="str">
        <f>O841</f>
        <v/>
      </c>
      <c r="X841" s="53" t="str">
        <f>R841</f>
        <v/>
      </c>
    </row>
    <row r="842" spans="1:24" x14ac:dyDescent="0.35">
      <c r="A842" s="37" t="str">
        <f t="shared" si="109"/>
        <v/>
      </c>
      <c r="B842" s="37" t="e">
        <f>IF(F842&lt;=$G$10,VLOOKUP('[1]KALKULATOR 2023 PPK'!A857,[1]Robocze!$B$23:$C$102,2),"")</f>
        <v>#N/A</v>
      </c>
      <c r="C842" s="37" t="e">
        <f t="shared" si="110"/>
        <v>#N/A</v>
      </c>
      <c r="D842" s="38" t="e">
        <f t="shared" si="111"/>
        <v>#N/A</v>
      </c>
      <c r="E842" s="39" t="e">
        <f t="shared" si="117"/>
        <v>#N/A</v>
      </c>
      <c r="F842" s="43" t="e">
        <f t="shared" si="112"/>
        <v>#N/A</v>
      </c>
      <c r="G842" s="40" t="str">
        <f t="shared" si="113"/>
        <v/>
      </c>
      <c r="H842" s="42" t="e">
        <f>IF(F842&lt;=$G$10,$G$3,"")</f>
        <v>#N/A</v>
      </c>
      <c r="I842" s="41" t="e">
        <f>IF(B842&lt;&gt;"",$G$4,"")</f>
        <v>#N/A</v>
      </c>
      <c r="J842" s="41" t="str">
        <f t="shared" si="114"/>
        <v/>
      </c>
      <c r="K842" s="41" t="e">
        <f>IF(B842&lt;&gt;"",J842*H842/12,"")</f>
        <v>#N/A</v>
      </c>
      <c r="L842" s="41" t="e">
        <f>IF(B842&lt;&gt;"",M842-J842,"")</f>
        <v>#N/A</v>
      </c>
      <c r="M842" s="41" t="e">
        <f>IF(B842&lt;&gt;"",M841+I842+K842,"")</f>
        <v>#N/A</v>
      </c>
      <c r="N842" s="41" t="str">
        <f>IF(G842&lt;&gt;"",IF(E842&gt;=$G$7,$G$5,0),"")</f>
        <v/>
      </c>
      <c r="O842" s="41" t="str">
        <f t="shared" si="115"/>
        <v/>
      </c>
      <c r="P842" s="41" t="str">
        <f>IF(G842&lt;&gt;"",R841*H842/12,"")</f>
        <v/>
      </c>
      <c r="Q842" s="41" t="str">
        <f>IF(G842&lt;&gt;"",R842-O842,"")</f>
        <v/>
      </c>
      <c r="R842" s="41" t="str">
        <f>IF(G842&lt;&gt;"",R841+N842+P842,"")</f>
        <v/>
      </c>
      <c r="T842" s="40" t="e">
        <f t="shared" si="116"/>
        <v>#N/A</v>
      </c>
      <c r="U842" s="53" t="str">
        <f>J842</f>
        <v/>
      </c>
      <c r="V842" s="53" t="e">
        <f>M842</f>
        <v>#N/A</v>
      </c>
      <c r="W842" s="53" t="str">
        <f>O842</f>
        <v/>
      </c>
      <c r="X842" s="53" t="str">
        <f>R842</f>
        <v/>
      </c>
    </row>
    <row r="843" spans="1:24" x14ac:dyDescent="0.35">
      <c r="A843" s="37" t="str">
        <f t="shared" si="109"/>
        <v/>
      </c>
      <c r="B843" s="37" t="e">
        <f>IF(F843&lt;=$G$10,VLOOKUP('[1]KALKULATOR 2023 PPK'!A858,[1]Robocze!$B$23:$C$102,2),"")</f>
        <v>#N/A</v>
      </c>
      <c r="C843" s="37" t="e">
        <f t="shared" si="110"/>
        <v>#N/A</v>
      </c>
      <c r="D843" s="38" t="e">
        <f t="shared" si="111"/>
        <v>#N/A</v>
      </c>
      <c r="E843" s="39" t="e">
        <f t="shared" si="117"/>
        <v>#N/A</v>
      </c>
      <c r="F843" s="43" t="e">
        <f t="shared" si="112"/>
        <v>#N/A</v>
      </c>
      <c r="G843" s="40" t="str">
        <f t="shared" si="113"/>
        <v/>
      </c>
      <c r="H843" s="42" t="e">
        <f>IF(F843&lt;=$G$10,$G$3,"")</f>
        <v>#N/A</v>
      </c>
      <c r="I843" s="41" t="e">
        <f>IF(B843&lt;&gt;"",$G$4,"")</f>
        <v>#N/A</v>
      </c>
      <c r="J843" s="41" t="str">
        <f t="shared" si="114"/>
        <v/>
      </c>
      <c r="K843" s="41" t="e">
        <f>IF(B843&lt;&gt;"",J843*H843/12,"")</f>
        <v>#N/A</v>
      </c>
      <c r="L843" s="41" t="e">
        <f>IF(B843&lt;&gt;"",M843-J843,"")</f>
        <v>#N/A</v>
      </c>
      <c r="M843" s="41" t="e">
        <f>IF(B843&lt;&gt;"",M842+I843+K843,"")</f>
        <v>#N/A</v>
      </c>
      <c r="N843" s="41" t="str">
        <f>IF(G843&lt;&gt;"",IF(E843&gt;=$G$7,$G$5,0),"")</f>
        <v/>
      </c>
      <c r="O843" s="41" t="str">
        <f t="shared" si="115"/>
        <v/>
      </c>
      <c r="P843" s="41" t="str">
        <f>IF(G843&lt;&gt;"",R842*H843/12,"")</f>
        <v/>
      </c>
      <c r="Q843" s="41" t="str">
        <f>IF(G843&lt;&gt;"",R843-O843,"")</f>
        <v/>
      </c>
      <c r="R843" s="41" t="str">
        <f>IF(G843&lt;&gt;"",R842+N843+P843,"")</f>
        <v/>
      </c>
      <c r="T843" s="40" t="e">
        <f t="shared" si="116"/>
        <v>#N/A</v>
      </c>
      <c r="U843" s="53" t="str">
        <f>J843</f>
        <v/>
      </c>
      <c r="V843" s="53" t="e">
        <f>M843</f>
        <v>#N/A</v>
      </c>
      <c r="W843" s="53" t="str">
        <f>O843</f>
        <v/>
      </c>
      <c r="X843" s="53" t="str">
        <f>R843</f>
        <v/>
      </c>
    </row>
    <row r="844" spans="1:24" x14ac:dyDescent="0.35">
      <c r="A844" s="37" t="str">
        <f t="shared" si="109"/>
        <v/>
      </c>
      <c r="B844" s="44" t="e">
        <f>IF(F844&lt;=$G$10,VLOOKUP('[1]KALKULATOR 2023 PPK'!A859,[1]Robocze!$B$23:$C$102,2),"")</f>
        <v>#N/A</v>
      </c>
      <c r="C844" s="44" t="e">
        <f t="shared" si="110"/>
        <v>#N/A</v>
      </c>
      <c r="D844" s="38" t="e">
        <f t="shared" si="111"/>
        <v>#N/A</v>
      </c>
      <c r="E844" s="45" t="e">
        <f t="shared" si="117"/>
        <v>#N/A</v>
      </c>
      <c r="F844" s="46" t="e">
        <f t="shared" si="112"/>
        <v>#N/A</v>
      </c>
      <c r="G844" s="47" t="str">
        <f t="shared" si="113"/>
        <v/>
      </c>
      <c r="H844" s="42" t="e">
        <f>IF(F844&lt;=$G$10,$G$3,"")</f>
        <v>#N/A</v>
      </c>
      <c r="I844" s="41" t="e">
        <f>IF(B844&lt;&gt;"",$G$4,"")</f>
        <v>#N/A</v>
      </c>
      <c r="J844" s="48" t="str">
        <f t="shared" si="114"/>
        <v/>
      </c>
      <c r="K844" s="41" t="e">
        <f>IF(B844&lt;&gt;"",J844*H844/12,"")</f>
        <v>#N/A</v>
      </c>
      <c r="L844" s="48" t="e">
        <f>IF(B844&lt;&gt;"",M844-J844,"")</f>
        <v>#N/A</v>
      </c>
      <c r="M844" s="41" t="e">
        <f>IF(B844&lt;&gt;"",M843+I844+K844,"")</f>
        <v>#N/A</v>
      </c>
      <c r="N844" s="41" t="str">
        <f>IF(G844&lt;&gt;"",IF(E844&gt;=$G$7,$G$5,0),"")</f>
        <v/>
      </c>
      <c r="O844" s="48" t="str">
        <f t="shared" si="115"/>
        <v/>
      </c>
      <c r="P844" s="41" t="str">
        <f>IF(G844&lt;&gt;"",R843*H844/12,"")</f>
        <v/>
      </c>
      <c r="Q844" s="48" t="str">
        <f>IF(G844&lt;&gt;"",R844-O844,"")</f>
        <v/>
      </c>
      <c r="R844" s="41" t="str">
        <f>IF(G844&lt;&gt;"",R843+N844+P844,"")</f>
        <v/>
      </c>
      <c r="T844" s="40" t="e">
        <f t="shared" si="116"/>
        <v>#N/A</v>
      </c>
      <c r="U844" s="53" t="str">
        <f>J844</f>
        <v/>
      </c>
      <c r="V844" s="53" t="e">
        <f>M844</f>
        <v>#N/A</v>
      </c>
      <c r="W844" s="53" t="str">
        <f>O844</f>
        <v/>
      </c>
      <c r="X844" s="53" t="str">
        <f>R844</f>
        <v/>
      </c>
    </row>
    <row r="845" spans="1:24" x14ac:dyDescent="0.35">
      <c r="A845" s="37" t="str">
        <f t="shared" si="109"/>
        <v/>
      </c>
      <c r="B845" s="37" t="e">
        <f>IF(F845&lt;=$G$10,VLOOKUP('[1]KALKULATOR 2023 PPK'!A860,[1]Robocze!$B$23:$C$102,2),"")</f>
        <v>#N/A</v>
      </c>
      <c r="C845" s="37" t="e">
        <f t="shared" si="110"/>
        <v>#N/A</v>
      </c>
      <c r="D845" s="38" t="e">
        <f t="shared" si="111"/>
        <v>#N/A</v>
      </c>
      <c r="E845" s="39" t="e">
        <f t="shared" si="117"/>
        <v>#N/A</v>
      </c>
      <c r="F845" s="40" t="e">
        <f t="shared" si="112"/>
        <v>#N/A</v>
      </c>
      <c r="G845" s="40" t="str">
        <f t="shared" si="113"/>
        <v/>
      </c>
      <c r="H845" s="42" t="e">
        <f>IF(F845&lt;=$G$10,$G$3,"")</f>
        <v>#N/A</v>
      </c>
      <c r="I845" s="41" t="e">
        <f>IF(B845&lt;&gt;"",$G$4,"")</f>
        <v>#N/A</v>
      </c>
      <c r="J845" s="41" t="str">
        <f t="shared" si="114"/>
        <v/>
      </c>
      <c r="K845" s="41" t="e">
        <f>IF(B845&lt;&gt;"",J845*H845/12,"")</f>
        <v>#N/A</v>
      </c>
      <c r="L845" s="41" t="e">
        <f>IF(B845&lt;&gt;"",M845-J845,"")</f>
        <v>#N/A</v>
      </c>
      <c r="M845" s="41" t="e">
        <f>IF(B845&lt;&gt;"",M844+I845+K845,"")</f>
        <v>#N/A</v>
      </c>
      <c r="N845" s="41" t="str">
        <f>IF(G845&lt;&gt;"",IF(E845&gt;=$G$7,$G$5,0),"")</f>
        <v/>
      </c>
      <c r="O845" s="41" t="str">
        <f t="shared" si="115"/>
        <v/>
      </c>
      <c r="P845" s="41" t="str">
        <f>IF(G845&lt;&gt;"",R844*H845/12,"")</f>
        <v/>
      </c>
      <c r="Q845" s="41" t="str">
        <f>IF(G845&lt;&gt;"",R845-O845,"")</f>
        <v/>
      </c>
      <c r="R845" s="41" t="str">
        <f>IF(G845&lt;&gt;"",R844+N845+P845,"")</f>
        <v/>
      </c>
      <c r="T845" s="40" t="e">
        <f t="shared" si="116"/>
        <v>#N/A</v>
      </c>
      <c r="U845" s="53" t="str">
        <f>J845</f>
        <v/>
      </c>
      <c r="V845" s="53" t="e">
        <f>M845</f>
        <v>#N/A</v>
      </c>
      <c r="W845" s="53" t="str">
        <f>O845</f>
        <v/>
      </c>
      <c r="X845" s="53" t="str">
        <f>R845</f>
        <v/>
      </c>
    </row>
    <row r="846" spans="1:24" x14ac:dyDescent="0.35">
      <c r="A846" s="37" t="str">
        <f t="shared" si="109"/>
        <v/>
      </c>
      <c r="B846" s="37" t="e">
        <f>IF(F846&lt;=$G$10,VLOOKUP('[1]KALKULATOR 2023 PPK'!A861,[1]Robocze!$B$23:$C$102,2),"")</f>
        <v>#N/A</v>
      </c>
      <c r="C846" s="37" t="e">
        <f t="shared" si="110"/>
        <v>#N/A</v>
      </c>
      <c r="D846" s="38" t="e">
        <f t="shared" si="111"/>
        <v>#N/A</v>
      </c>
      <c r="E846" s="39" t="e">
        <f t="shared" si="117"/>
        <v>#N/A</v>
      </c>
      <c r="F846" s="43" t="e">
        <f t="shared" si="112"/>
        <v>#N/A</v>
      </c>
      <c r="G846" s="40" t="str">
        <f t="shared" si="113"/>
        <v/>
      </c>
      <c r="H846" s="42" t="e">
        <f>IF(F846&lt;=$G$10,$G$3,"")</f>
        <v>#N/A</v>
      </c>
      <c r="I846" s="41" t="e">
        <f>IF(B846&lt;&gt;"",$G$4,"")</f>
        <v>#N/A</v>
      </c>
      <c r="J846" s="41" t="str">
        <f t="shared" si="114"/>
        <v/>
      </c>
      <c r="K846" s="41" t="e">
        <f>IF(B846&lt;&gt;"",J846*H846/12,"")</f>
        <v>#N/A</v>
      </c>
      <c r="L846" s="41" t="e">
        <f>IF(B846&lt;&gt;"",M846-J846,"")</f>
        <v>#N/A</v>
      </c>
      <c r="M846" s="41" t="e">
        <f>IF(B846&lt;&gt;"",M845+I846+K846,"")</f>
        <v>#N/A</v>
      </c>
      <c r="N846" s="41" t="str">
        <f>IF(G846&lt;&gt;"",IF(E846&gt;=$G$7,$G$5,0),"")</f>
        <v/>
      </c>
      <c r="O846" s="41" t="str">
        <f t="shared" si="115"/>
        <v/>
      </c>
      <c r="P846" s="41" t="str">
        <f>IF(G846&lt;&gt;"",R845*H846/12,"")</f>
        <v/>
      </c>
      <c r="Q846" s="41" t="str">
        <f>IF(G846&lt;&gt;"",R846-O846,"")</f>
        <v/>
      </c>
      <c r="R846" s="41" t="str">
        <f>IF(G846&lt;&gt;"",R845+N846+P846,"")</f>
        <v/>
      </c>
      <c r="T846" s="40" t="e">
        <f t="shared" si="116"/>
        <v>#N/A</v>
      </c>
      <c r="U846" s="53" t="str">
        <f>J846</f>
        <v/>
      </c>
      <c r="V846" s="53" t="e">
        <f>M846</f>
        <v>#N/A</v>
      </c>
      <c r="W846" s="53" t="str">
        <f>O846</f>
        <v/>
      </c>
      <c r="X846" s="53" t="str">
        <f>R846</f>
        <v/>
      </c>
    </row>
    <row r="847" spans="1:24" x14ac:dyDescent="0.35">
      <c r="A847" s="37" t="str">
        <f t="shared" si="109"/>
        <v/>
      </c>
      <c r="B847" s="37" t="e">
        <f>IF(F847&lt;=$G$10,VLOOKUP('[1]KALKULATOR 2023 PPK'!A862,[1]Robocze!$B$23:$C$102,2),"")</f>
        <v>#N/A</v>
      </c>
      <c r="C847" s="37" t="e">
        <f t="shared" si="110"/>
        <v>#N/A</v>
      </c>
      <c r="D847" s="38" t="e">
        <f t="shared" si="111"/>
        <v>#N/A</v>
      </c>
      <c r="E847" s="39" t="e">
        <f t="shared" si="117"/>
        <v>#N/A</v>
      </c>
      <c r="F847" s="43" t="e">
        <f t="shared" si="112"/>
        <v>#N/A</v>
      </c>
      <c r="G847" s="40" t="str">
        <f t="shared" si="113"/>
        <v/>
      </c>
      <c r="H847" s="42" t="e">
        <f>IF(F847&lt;=$G$10,$G$3,"")</f>
        <v>#N/A</v>
      </c>
      <c r="I847" s="41" t="e">
        <f>IF(B847&lt;&gt;"",$G$4,"")</f>
        <v>#N/A</v>
      </c>
      <c r="J847" s="41" t="str">
        <f t="shared" si="114"/>
        <v/>
      </c>
      <c r="K847" s="41" t="e">
        <f>IF(B847&lt;&gt;"",J847*H847/12,"")</f>
        <v>#N/A</v>
      </c>
      <c r="L847" s="41" t="e">
        <f>IF(B847&lt;&gt;"",M847-J847,"")</f>
        <v>#N/A</v>
      </c>
      <c r="M847" s="41" t="e">
        <f>IF(B847&lt;&gt;"",M846+I847+K847,"")</f>
        <v>#N/A</v>
      </c>
      <c r="N847" s="41" t="str">
        <f>IF(G847&lt;&gt;"",IF(E847&gt;=$G$7,$G$5,0),"")</f>
        <v/>
      </c>
      <c r="O847" s="41" t="str">
        <f t="shared" si="115"/>
        <v/>
      </c>
      <c r="P847" s="41" t="str">
        <f>IF(G847&lt;&gt;"",R846*H847/12,"")</f>
        <v/>
      </c>
      <c r="Q847" s="41" t="str">
        <f>IF(G847&lt;&gt;"",R847-O847,"")</f>
        <v/>
      </c>
      <c r="R847" s="41" t="str">
        <f>IF(G847&lt;&gt;"",R846+N847+P847,"")</f>
        <v/>
      </c>
      <c r="T847" s="40" t="e">
        <f t="shared" si="116"/>
        <v>#N/A</v>
      </c>
      <c r="U847" s="53" t="str">
        <f>J847</f>
        <v/>
      </c>
      <c r="V847" s="53" t="e">
        <f>M847</f>
        <v>#N/A</v>
      </c>
      <c r="W847" s="53" t="str">
        <f>O847</f>
        <v/>
      </c>
      <c r="X847" s="53" t="str">
        <f>R847</f>
        <v/>
      </c>
    </row>
    <row r="848" spans="1:24" x14ac:dyDescent="0.35">
      <c r="A848" s="37" t="str">
        <f t="shared" si="109"/>
        <v/>
      </c>
      <c r="B848" s="37" t="e">
        <f>IF(F848&lt;=$G$10,VLOOKUP('[1]KALKULATOR 2023 PPK'!A863,[1]Robocze!$B$23:$C$102,2),"")</f>
        <v>#N/A</v>
      </c>
      <c r="C848" s="37" t="e">
        <f t="shared" si="110"/>
        <v>#N/A</v>
      </c>
      <c r="D848" s="38" t="e">
        <f t="shared" si="111"/>
        <v>#N/A</v>
      </c>
      <c r="E848" s="39" t="e">
        <f t="shared" si="117"/>
        <v>#N/A</v>
      </c>
      <c r="F848" s="43" t="e">
        <f t="shared" si="112"/>
        <v>#N/A</v>
      </c>
      <c r="G848" s="40" t="str">
        <f t="shared" si="113"/>
        <v/>
      </c>
      <c r="H848" s="42" t="e">
        <f>IF(F848&lt;=$G$10,$G$3,"")</f>
        <v>#N/A</v>
      </c>
      <c r="I848" s="41" t="e">
        <f>IF(B848&lt;&gt;"",$G$4,"")</f>
        <v>#N/A</v>
      </c>
      <c r="J848" s="41" t="str">
        <f t="shared" si="114"/>
        <v/>
      </c>
      <c r="K848" s="41" t="e">
        <f>IF(B848&lt;&gt;"",J848*H848/12,"")</f>
        <v>#N/A</v>
      </c>
      <c r="L848" s="41" t="e">
        <f>IF(B848&lt;&gt;"",M848-J848,"")</f>
        <v>#N/A</v>
      </c>
      <c r="M848" s="41" t="e">
        <f>IF(B848&lt;&gt;"",M847+I848+K848,"")</f>
        <v>#N/A</v>
      </c>
      <c r="N848" s="41" t="str">
        <f>IF(G848&lt;&gt;"",IF(E848&gt;=$G$7,$G$5,0),"")</f>
        <v/>
      </c>
      <c r="O848" s="41" t="str">
        <f t="shared" si="115"/>
        <v/>
      </c>
      <c r="P848" s="41" t="str">
        <f>IF(G848&lt;&gt;"",R847*H848/12,"")</f>
        <v/>
      </c>
      <c r="Q848" s="41" t="str">
        <f>IF(G848&lt;&gt;"",R848-O848,"")</f>
        <v/>
      </c>
      <c r="R848" s="41" t="str">
        <f>IF(G848&lt;&gt;"",R847+N848+P848,"")</f>
        <v/>
      </c>
      <c r="T848" s="40" t="e">
        <f t="shared" si="116"/>
        <v>#N/A</v>
      </c>
      <c r="U848" s="53" t="str">
        <f>J848</f>
        <v/>
      </c>
      <c r="V848" s="53" t="e">
        <f>M848</f>
        <v>#N/A</v>
      </c>
      <c r="W848" s="53" t="str">
        <f>O848</f>
        <v/>
      </c>
      <c r="X848" s="53" t="str">
        <f>R848</f>
        <v/>
      </c>
    </row>
    <row r="849" spans="1:24" x14ac:dyDescent="0.35">
      <c r="A849" s="37" t="str">
        <f t="shared" si="109"/>
        <v/>
      </c>
      <c r="B849" s="37" t="e">
        <f>IF(F849&lt;=$G$10,VLOOKUP('[1]KALKULATOR 2023 PPK'!A864,[1]Robocze!$B$23:$C$102,2),"")</f>
        <v>#N/A</v>
      </c>
      <c r="C849" s="37" t="e">
        <f t="shared" si="110"/>
        <v>#N/A</v>
      </c>
      <c r="D849" s="38" t="e">
        <f t="shared" si="111"/>
        <v>#N/A</v>
      </c>
      <c r="E849" s="39" t="e">
        <f t="shared" si="117"/>
        <v>#N/A</v>
      </c>
      <c r="F849" s="43" t="e">
        <f t="shared" si="112"/>
        <v>#N/A</v>
      </c>
      <c r="G849" s="40" t="str">
        <f t="shared" si="113"/>
        <v/>
      </c>
      <c r="H849" s="42" t="e">
        <f>IF(F849&lt;=$G$10,$G$3,"")</f>
        <v>#N/A</v>
      </c>
      <c r="I849" s="41" t="e">
        <f>IF(B849&lt;&gt;"",$G$4,"")</f>
        <v>#N/A</v>
      </c>
      <c r="J849" s="41" t="str">
        <f t="shared" si="114"/>
        <v/>
      </c>
      <c r="K849" s="41" t="e">
        <f>IF(B849&lt;&gt;"",J849*H849/12,"")</f>
        <v>#N/A</v>
      </c>
      <c r="L849" s="41" t="e">
        <f>IF(B849&lt;&gt;"",M849-J849,"")</f>
        <v>#N/A</v>
      </c>
      <c r="M849" s="41" t="e">
        <f>IF(B849&lt;&gt;"",M848+I849+K849,"")</f>
        <v>#N/A</v>
      </c>
      <c r="N849" s="41" t="str">
        <f>IF(G849&lt;&gt;"",IF(E849&gt;=$G$7,$G$5,0),"")</f>
        <v/>
      </c>
      <c r="O849" s="41" t="str">
        <f t="shared" si="115"/>
        <v/>
      </c>
      <c r="P849" s="41" t="str">
        <f>IF(G849&lt;&gt;"",R848*H849/12,"")</f>
        <v/>
      </c>
      <c r="Q849" s="41" t="str">
        <f>IF(G849&lt;&gt;"",R849-O849,"")</f>
        <v/>
      </c>
      <c r="R849" s="41" t="str">
        <f>IF(G849&lt;&gt;"",R848+N849+P849,"")</f>
        <v/>
      </c>
      <c r="T849" s="40" t="e">
        <f t="shared" si="116"/>
        <v>#N/A</v>
      </c>
      <c r="U849" s="53" t="str">
        <f>J849</f>
        <v/>
      </c>
      <c r="V849" s="53" t="e">
        <f>M849</f>
        <v>#N/A</v>
      </c>
      <c r="W849" s="53" t="str">
        <f>O849</f>
        <v/>
      </c>
      <c r="X849" s="53" t="str">
        <f>R849</f>
        <v/>
      </c>
    </row>
    <row r="850" spans="1:24" x14ac:dyDescent="0.35">
      <c r="A850" s="37" t="str">
        <f t="shared" ref="A850:A913" si="118">IFERROR(IF((A849+1)&lt;=($G$8-$G$6)*12,A849+1,""),"")</f>
        <v/>
      </c>
      <c r="B850" s="37" t="e">
        <f>IF(F850&lt;=$G$10,VLOOKUP('[1]KALKULATOR 2023 PPK'!A865,[1]Robocze!$B$23:$C$102,2),"")</f>
        <v>#N/A</v>
      </c>
      <c r="C850" s="37" t="e">
        <f t="shared" ref="C850:C913" si="119">IF(B850="","",YEAR(F850))</f>
        <v>#N/A</v>
      </c>
      <c r="D850" s="38" t="e">
        <f t="shared" ref="D850:D913" si="120">IF(B850&lt;&gt;"",TEXT(F850,"mmmm"),"")</f>
        <v>#N/A</v>
      </c>
      <c r="E850" s="39" t="e">
        <f t="shared" si="117"/>
        <v>#N/A</v>
      </c>
      <c r="F850" s="43" t="e">
        <f t="shared" ref="F850:F913" si="121">IF(OR(B849="",F849&gt;$G$10,A850=""),"",EDATE(F849,1))</f>
        <v>#N/A</v>
      </c>
      <c r="G850" s="40" t="str">
        <f t="shared" ref="G850:G913" si="122">IFERROR(EOMONTH(F850,0),"")</f>
        <v/>
      </c>
      <c r="H850" s="42" t="e">
        <f>IF(F850&lt;=$G$10,$G$3,"")</f>
        <v>#N/A</v>
      </c>
      <c r="I850" s="41" t="e">
        <f>IF(B850&lt;&gt;"",$G$4,"")</f>
        <v>#N/A</v>
      </c>
      <c r="J850" s="41" t="str">
        <f t="shared" ref="J850:J913" si="123">IFERROR(J849+I850,"")</f>
        <v/>
      </c>
      <c r="K850" s="41" t="e">
        <f>IF(B850&lt;&gt;"",J850*H850/12,"")</f>
        <v>#N/A</v>
      </c>
      <c r="L850" s="41" t="e">
        <f>IF(B850&lt;&gt;"",M850-J850,"")</f>
        <v>#N/A</v>
      </c>
      <c r="M850" s="41" t="e">
        <f>IF(B850&lt;&gt;"",M849+I850+K850,"")</f>
        <v>#N/A</v>
      </c>
      <c r="N850" s="41" t="str">
        <f>IF(G850&lt;&gt;"",IF(E850&gt;=$G$7,$G$5,0),"")</f>
        <v/>
      </c>
      <c r="O850" s="41" t="str">
        <f t="shared" ref="O850:O913" si="124">IFERROR(O849+N850,"")</f>
        <v/>
      </c>
      <c r="P850" s="41" t="str">
        <f>IF(G850&lt;&gt;"",R849*H850/12,"")</f>
        <v/>
      </c>
      <c r="Q850" s="41" t="str">
        <f>IF(G850&lt;&gt;"",R850-O850,"")</f>
        <v/>
      </c>
      <c r="R850" s="41" t="str">
        <f>IF(G850&lt;&gt;"",R849+N850+P850,"")</f>
        <v/>
      </c>
      <c r="T850" s="40" t="e">
        <f t="shared" ref="T850:T913" si="125">F850</f>
        <v>#N/A</v>
      </c>
      <c r="U850" s="53" t="str">
        <f>J850</f>
        <v/>
      </c>
      <c r="V850" s="53" t="e">
        <f>M850</f>
        <v>#N/A</v>
      </c>
      <c r="W850" s="53" t="str">
        <f>O850</f>
        <v/>
      </c>
      <c r="X850" s="53" t="str">
        <f>R850</f>
        <v/>
      </c>
    </row>
    <row r="851" spans="1:24" x14ac:dyDescent="0.35">
      <c r="A851" s="37" t="str">
        <f t="shared" si="118"/>
        <v/>
      </c>
      <c r="B851" s="37" t="e">
        <f>IF(F851&lt;=$G$10,VLOOKUP('[1]KALKULATOR 2023 PPK'!A866,[1]Robocze!$B$23:$C$102,2),"")</f>
        <v>#N/A</v>
      </c>
      <c r="C851" s="37" t="e">
        <f t="shared" si="119"/>
        <v>#N/A</v>
      </c>
      <c r="D851" s="38" t="e">
        <f t="shared" si="120"/>
        <v>#N/A</v>
      </c>
      <c r="E851" s="39" t="e">
        <f t="shared" ref="E851:E914" si="126">IF(B851="","",E850+1/12)</f>
        <v>#N/A</v>
      </c>
      <c r="F851" s="43" t="e">
        <f t="shared" si="121"/>
        <v>#N/A</v>
      </c>
      <c r="G851" s="40" t="str">
        <f t="shared" si="122"/>
        <v/>
      </c>
      <c r="H851" s="42" t="e">
        <f>IF(F851&lt;=$G$10,$G$3,"")</f>
        <v>#N/A</v>
      </c>
      <c r="I851" s="41" t="e">
        <f>IF(B851&lt;&gt;"",$G$4,"")</f>
        <v>#N/A</v>
      </c>
      <c r="J851" s="41" t="str">
        <f t="shared" si="123"/>
        <v/>
      </c>
      <c r="K851" s="41" t="e">
        <f>IF(B851&lt;&gt;"",J851*H851/12,"")</f>
        <v>#N/A</v>
      </c>
      <c r="L851" s="41" t="e">
        <f>IF(B851&lt;&gt;"",M851-J851,"")</f>
        <v>#N/A</v>
      </c>
      <c r="M851" s="41" t="e">
        <f>IF(B851&lt;&gt;"",M850+I851+K851,"")</f>
        <v>#N/A</v>
      </c>
      <c r="N851" s="41" t="str">
        <f>IF(G851&lt;&gt;"",IF(E851&gt;=$G$7,$G$5,0),"")</f>
        <v/>
      </c>
      <c r="O851" s="41" t="str">
        <f t="shared" si="124"/>
        <v/>
      </c>
      <c r="P851" s="41" t="str">
        <f>IF(G851&lt;&gt;"",R850*H851/12,"")</f>
        <v/>
      </c>
      <c r="Q851" s="41" t="str">
        <f>IF(G851&lt;&gt;"",R851-O851,"")</f>
        <v/>
      </c>
      <c r="R851" s="41" t="str">
        <f>IF(G851&lt;&gt;"",R850+N851+P851,"")</f>
        <v/>
      </c>
      <c r="T851" s="40" t="e">
        <f t="shared" si="125"/>
        <v>#N/A</v>
      </c>
      <c r="U851" s="53" t="str">
        <f>J851</f>
        <v/>
      </c>
      <c r="V851" s="53" t="e">
        <f>M851</f>
        <v>#N/A</v>
      </c>
      <c r="W851" s="53" t="str">
        <f>O851</f>
        <v/>
      </c>
      <c r="X851" s="53" t="str">
        <f>R851</f>
        <v/>
      </c>
    </row>
    <row r="852" spans="1:24" x14ac:dyDescent="0.35">
      <c r="A852" s="37" t="str">
        <f t="shared" si="118"/>
        <v/>
      </c>
      <c r="B852" s="37" t="e">
        <f>IF(F852&lt;=$G$10,VLOOKUP('[1]KALKULATOR 2023 PPK'!A867,[1]Robocze!$B$23:$C$102,2),"")</f>
        <v>#N/A</v>
      </c>
      <c r="C852" s="37" t="e">
        <f t="shared" si="119"/>
        <v>#N/A</v>
      </c>
      <c r="D852" s="38" t="e">
        <f t="shared" si="120"/>
        <v>#N/A</v>
      </c>
      <c r="E852" s="39" t="e">
        <f t="shared" si="126"/>
        <v>#N/A</v>
      </c>
      <c r="F852" s="43" t="e">
        <f t="shared" si="121"/>
        <v>#N/A</v>
      </c>
      <c r="G852" s="40" t="str">
        <f t="shared" si="122"/>
        <v/>
      </c>
      <c r="H852" s="42" t="e">
        <f>IF(F852&lt;=$G$10,$G$3,"")</f>
        <v>#N/A</v>
      </c>
      <c r="I852" s="41" t="e">
        <f>IF(B852&lt;&gt;"",$G$4,"")</f>
        <v>#N/A</v>
      </c>
      <c r="J852" s="41" t="str">
        <f t="shared" si="123"/>
        <v/>
      </c>
      <c r="K852" s="41" t="e">
        <f>IF(B852&lt;&gt;"",J852*H852/12,"")</f>
        <v>#N/A</v>
      </c>
      <c r="L852" s="41" t="e">
        <f>IF(B852&lt;&gt;"",M852-J852,"")</f>
        <v>#N/A</v>
      </c>
      <c r="M852" s="41" t="e">
        <f>IF(B852&lt;&gt;"",M851+I852+K852,"")</f>
        <v>#N/A</v>
      </c>
      <c r="N852" s="41" t="str">
        <f>IF(G852&lt;&gt;"",IF(E852&gt;=$G$7,$G$5,0),"")</f>
        <v/>
      </c>
      <c r="O852" s="41" t="str">
        <f t="shared" si="124"/>
        <v/>
      </c>
      <c r="P852" s="41" t="str">
        <f>IF(G852&lt;&gt;"",R851*H852/12,"")</f>
        <v/>
      </c>
      <c r="Q852" s="41" t="str">
        <f>IF(G852&lt;&gt;"",R852-O852,"")</f>
        <v/>
      </c>
      <c r="R852" s="41" t="str">
        <f>IF(G852&lt;&gt;"",R851+N852+P852,"")</f>
        <v/>
      </c>
      <c r="T852" s="40" t="e">
        <f t="shared" si="125"/>
        <v>#N/A</v>
      </c>
      <c r="U852" s="53" t="str">
        <f>J852</f>
        <v/>
      </c>
      <c r="V852" s="53" t="e">
        <f>M852</f>
        <v>#N/A</v>
      </c>
      <c r="W852" s="53" t="str">
        <f>O852</f>
        <v/>
      </c>
      <c r="X852" s="53" t="str">
        <f>R852</f>
        <v/>
      </c>
    </row>
    <row r="853" spans="1:24" x14ac:dyDescent="0.35">
      <c r="A853" s="37" t="str">
        <f t="shared" si="118"/>
        <v/>
      </c>
      <c r="B853" s="37" t="e">
        <f>IF(F853&lt;=$G$10,VLOOKUP('[1]KALKULATOR 2023 PPK'!A868,[1]Robocze!$B$23:$C$102,2),"")</f>
        <v>#N/A</v>
      </c>
      <c r="C853" s="37" t="e">
        <f t="shared" si="119"/>
        <v>#N/A</v>
      </c>
      <c r="D853" s="38" t="e">
        <f t="shared" si="120"/>
        <v>#N/A</v>
      </c>
      <c r="E853" s="39" t="e">
        <f t="shared" si="126"/>
        <v>#N/A</v>
      </c>
      <c r="F853" s="43" t="e">
        <f t="shared" si="121"/>
        <v>#N/A</v>
      </c>
      <c r="G853" s="40" t="str">
        <f t="shared" si="122"/>
        <v/>
      </c>
      <c r="H853" s="42" t="e">
        <f>IF(F853&lt;=$G$10,$G$3,"")</f>
        <v>#N/A</v>
      </c>
      <c r="I853" s="41" t="e">
        <f>IF(B853&lt;&gt;"",$G$4,"")</f>
        <v>#N/A</v>
      </c>
      <c r="J853" s="41" t="str">
        <f t="shared" si="123"/>
        <v/>
      </c>
      <c r="K853" s="41" t="e">
        <f>IF(B853&lt;&gt;"",J853*H853/12,"")</f>
        <v>#N/A</v>
      </c>
      <c r="L853" s="41" t="e">
        <f>IF(B853&lt;&gt;"",M853-J853,"")</f>
        <v>#N/A</v>
      </c>
      <c r="M853" s="41" t="e">
        <f>IF(B853&lt;&gt;"",M852+I853+K853,"")</f>
        <v>#N/A</v>
      </c>
      <c r="N853" s="41" t="str">
        <f>IF(G853&lt;&gt;"",IF(E853&gt;=$G$7,$G$5,0),"")</f>
        <v/>
      </c>
      <c r="O853" s="41" t="str">
        <f t="shared" si="124"/>
        <v/>
      </c>
      <c r="P853" s="41" t="str">
        <f>IF(G853&lt;&gt;"",R852*H853/12,"")</f>
        <v/>
      </c>
      <c r="Q853" s="41" t="str">
        <f>IF(G853&lt;&gt;"",R853-O853,"")</f>
        <v/>
      </c>
      <c r="R853" s="41" t="str">
        <f>IF(G853&lt;&gt;"",R852+N853+P853,"")</f>
        <v/>
      </c>
      <c r="T853" s="40" t="e">
        <f t="shared" si="125"/>
        <v>#N/A</v>
      </c>
      <c r="U853" s="53" t="str">
        <f>J853</f>
        <v/>
      </c>
      <c r="V853" s="53" t="e">
        <f>M853</f>
        <v>#N/A</v>
      </c>
      <c r="W853" s="53" t="str">
        <f>O853</f>
        <v/>
      </c>
      <c r="X853" s="53" t="str">
        <f>R853</f>
        <v/>
      </c>
    </row>
    <row r="854" spans="1:24" x14ac:dyDescent="0.35">
      <c r="A854" s="37" t="str">
        <f t="shared" si="118"/>
        <v/>
      </c>
      <c r="B854" s="37" t="e">
        <f>IF(F854&lt;=$G$10,VLOOKUP('[1]KALKULATOR 2023 PPK'!A869,[1]Robocze!$B$23:$C$102,2),"")</f>
        <v>#N/A</v>
      </c>
      <c r="C854" s="37" t="e">
        <f t="shared" si="119"/>
        <v>#N/A</v>
      </c>
      <c r="D854" s="38" t="e">
        <f t="shared" si="120"/>
        <v>#N/A</v>
      </c>
      <c r="E854" s="39" t="e">
        <f t="shared" si="126"/>
        <v>#N/A</v>
      </c>
      <c r="F854" s="43" t="e">
        <f t="shared" si="121"/>
        <v>#N/A</v>
      </c>
      <c r="G854" s="40" t="str">
        <f t="shared" si="122"/>
        <v/>
      </c>
      <c r="H854" s="42" t="e">
        <f>IF(F854&lt;=$G$10,$G$3,"")</f>
        <v>#N/A</v>
      </c>
      <c r="I854" s="41" t="e">
        <f>IF(B854&lt;&gt;"",$G$4,"")</f>
        <v>#N/A</v>
      </c>
      <c r="J854" s="41" t="str">
        <f t="shared" si="123"/>
        <v/>
      </c>
      <c r="K854" s="41" t="e">
        <f>IF(B854&lt;&gt;"",J854*H854/12,"")</f>
        <v>#N/A</v>
      </c>
      <c r="L854" s="41" t="e">
        <f>IF(B854&lt;&gt;"",M854-J854,"")</f>
        <v>#N/A</v>
      </c>
      <c r="M854" s="41" t="e">
        <f>IF(B854&lt;&gt;"",M853+I854+K854,"")</f>
        <v>#N/A</v>
      </c>
      <c r="N854" s="41" t="str">
        <f>IF(G854&lt;&gt;"",IF(E854&gt;=$G$7,$G$5,0),"")</f>
        <v/>
      </c>
      <c r="O854" s="41" t="str">
        <f t="shared" si="124"/>
        <v/>
      </c>
      <c r="P854" s="41" t="str">
        <f>IF(G854&lt;&gt;"",R853*H854/12,"")</f>
        <v/>
      </c>
      <c r="Q854" s="41" t="str">
        <f>IF(G854&lt;&gt;"",R854-O854,"")</f>
        <v/>
      </c>
      <c r="R854" s="41" t="str">
        <f>IF(G854&lt;&gt;"",R853+N854+P854,"")</f>
        <v/>
      </c>
      <c r="T854" s="40" t="e">
        <f t="shared" si="125"/>
        <v>#N/A</v>
      </c>
      <c r="U854" s="53" t="str">
        <f>J854</f>
        <v/>
      </c>
      <c r="V854" s="53" t="e">
        <f>M854</f>
        <v>#N/A</v>
      </c>
      <c r="W854" s="53" t="str">
        <f>O854</f>
        <v/>
      </c>
      <c r="X854" s="53" t="str">
        <f>R854</f>
        <v/>
      </c>
    </row>
    <row r="855" spans="1:24" x14ac:dyDescent="0.35">
      <c r="A855" s="37" t="str">
        <f t="shared" si="118"/>
        <v/>
      </c>
      <c r="B855" s="37" t="e">
        <f>IF(F855&lt;=$G$10,VLOOKUP('[1]KALKULATOR 2023 PPK'!A870,[1]Robocze!$B$23:$C$102,2),"")</f>
        <v>#N/A</v>
      </c>
      <c r="C855" s="37" t="e">
        <f t="shared" si="119"/>
        <v>#N/A</v>
      </c>
      <c r="D855" s="38" t="e">
        <f t="shared" si="120"/>
        <v>#N/A</v>
      </c>
      <c r="E855" s="39" t="e">
        <f t="shared" si="126"/>
        <v>#N/A</v>
      </c>
      <c r="F855" s="43" t="e">
        <f t="shared" si="121"/>
        <v>#N/A</v>
      </c>
      <c r="G855" s="40" t="str">
        <f t="shared" si="122"/>
        <v/>
      </c>
      <c r="H855" s="42" t="e">
        <f>IF(F855&lt;=$G$10,$G$3,"")</f>
        <v>#N/A</v>
      </c>
      <c r="I855" s="41" t="e">
        <f>IF(B855&lt;&gt;"",$G$4,"")</f>
        <v>#N/A</v>
      </c>
      <c r="J855" s="41" t="str">
        <f t="shared" si="123"/>
        <v/>
      </c>
      <c r="K855" s="41" t="e">
        <f>IF(B855&lt;&gt;"",J855*H855/12,"")</f>
        <v>#N/A</v>
      </c>
      <c r="L855" s="41" t="e">
        <f>IF(B855&lt;&gt;"",M855-J855,"")</f>
        <v>#N/A</v>
      </c>
      <c r="M855" s="41" t="e">
        <f>IF(B855&lt;&gt;"",M854+I855+K855,"")</f>
        <v>#N/A</v>
      </c>
      <c r="N855" s="41" t="str">
        <f>IF(G855&lt;&gt;"",IF(E855&gt;=$G$7,$G$5,0),"")</f>
        <v/>
      </c>
      <c r="O855" s="41" t="str">
        <f t="shared" si="124"/>
        <v/>
      </c>
      <c r="P855" s="41" t="str">
        <f>IF(G855&lt;&gt;"",R854*H855/12,"")</f>
        <v/>
      </c>
      <c r="Q855" s="41" t="str">
        <f>IF(G855&lt;&gt;"",R855-O855,"")</f>
        <v/>
      </c>
      <c r="R855" s="41" t="str">
        <f>IF(G855&lt;&gt;"",R854+N855+P855,"")</f>
        <v/>
      </c>
      <c r="T855" s="40" t="e">
        <f t="shared" si="125"/>
        <v>#N/A</v>
      </c>
      <c r="U855" s="53" t="str">
        <f>J855</f>
        <v/>
      </c>
      <c r="V855" s="53" t="e">
        <f>M855</f>
        <v>#N/A</v>
      </c>
      <c r="W855" s="53" t="str">
        <f>O855</f>
        <v/>
      </c>
      <c r="X855" s="53" t="str">
        <f>R855</f>
        <v/>
      </c>
    </row>
    <row r="856" spans="1:24" x14ac:dyDescent="0.35">
      <c r="A856" s="37" t="str">
        <f t="shared" si="118"/>
        <v/>
      </c>
      <c r="B856" s="44" t="e">
        <f>IF(F856&lt;=$G$10,VLOOKUP('[1]KALKULATOR 2023 PPK'!A871,[1]Robocze!$B$23:$C$102,2),"")</f>
        <v>#N/A</v>
      </c>
      <c r="C856" s="44" t="e">
        <f t="shared" si="119"/>
        <v>#N/A</v>
      </c>
      <c r="D856" s="38" t="e">
        <f t="shared" si="120"/>
        <v>#N/A</v>
      </c>
      <c r="E856" s="45" t="e">
        <f t="shared" si="126"/>
        <v>#N/A</v>
      </c>
      <c r="F856" s="46" t="e">
        <f t="shared" si="121"/>
        <v>#N/A</v>
      </c>
      <c r="G856" s="47" t="str">
        <f t="shared" si="122"/>
        <v/>
      </c>
      <c r="H856" s="42" t="e">
        <f>IF(F856&lt;=$G$10,$G$3,"")</f>
        <v>#N/A</v>
      </c>
      <c r="I856" s="41" t="e">
        <f>IF(B856&lt;&gt;"",$G$4,"")</f>
        <v>#N/A</v>
      </c>
      <c r="J856" s="48" t="str">
        <f t="shared" si="123"/>
        <v/>
      </c>
      <c r="K856" s="41" t="e">
        <f>IF(B856&lt;&gt;"",J856*H856/12,"")</f>
        <v>#N/A</v>
      </c>
      <c r="L856" s="48" t="e">
        <f>IF(B856&lt;&gt;"",M856-J856,"")</f>
        <v>#N/A</v>
      </c>
      <c r="M856" s="41" t="e">
        <f>IF(B856&lt;&gt;"",M855+I856+K856,"")</f>
        <v>#N/A</v>
      </c>
      <c r="N856" s="41" t="str">
        <f>IF(G856&lt;&gt;"",IF(E856&gt;=$G$7,$G$5,0),"")</f>
        <v/>
      </c>
      <c r="O856" s="48" t="str">
        <f t="shared" si="124"/>
        <v/>
      </c>
      <c r="P856" s="41" t="str">
        <f>IF(G856&lt;&gt;"",R855*H856/12,"")</f>
        <v/>
      </c>
      <c r="Q856" s="48" t="str">
        <f>IF(G856&lt;&gt;"",R856-O856,"")</f>
        <v/>
      </c>
      <c r="R856" s="41" t="str">
        <f>IF(G856&lt;&gt;"",R855+N856+P856,"")</f>
        <v/>
      </c>
      <c r="T856" s="40" t="e">
        <f t="shared" si="125"/>
        <v>#N/A</v>
      </c>
      <c r="U856" s="53" t="str">
        <f>J856</f>
        <v/>
      </c>
      <c r="V856" s="53" t="e">
        <f>M856</f>
        <v>#N/A</v>
      </c>
      <c r="W856" s="53" t="str">
        <f>O856</f>
        <v/>
      </c>
      <c r="X856" s="53" t="str">
        <f>R856</f>
        <v/>
      </c>
    </row>
    <row r="857" spans="1:24" x14ac:dyDescent="0.35">
      <c r="A857" s="37" t="str">
        <f t="shared" si="118"/>
        <v/>
      </c>
      <c r="B857" s="37" t="e">
        <f>IF(F857&lt;=$G$10,VLOOKUP('[1]KALKULATOR 2023 PPK'!A872,[1]Robocze!$B$23:$C$102,2),"")</f>
        <v>#N/A</v>
      </c>
      <c r="C857" s="37" t="e">
        <f t="shared" si="119"/>
        <v>#N/A</v>
      </c>
      <c r="D857" s="38" t="e">
        <f t="shared" si="120"/>
        <v>#N/A</v>
      </c>
      <c r="E857" s="39" t="e">
        <f t="shared" si="126"/>
        <v>#N/A</v>
      </c>
      <c r="F857" s="40" t="e">
        <f t="shared" si="121"/>
        <v>#N/A</v>
      </c>
      <c r="G857" s="40" t="str">
        <f t="shared" si="122"/>
        <v/>
      </c>
      <c r="H857" s="42" t="e">
        <f>IF(F857&lt;=$G$10,$G$3,"")</f>
        <v>#N/A</v>
      </c>
      <c r="I857" s="41" t="e">
        <f>IF(B857&lt;&gt;"",$G$4,"")</f>
        <v>#N/A</v>
      </c>
      <c r="J857" s="41" t="str">
        <f t="shared" si="123"/>
        <v/>
      </c>
      <c r="K857" s="41" t="e">
        <f>IF(B857&lt;&gt;"",J857*H857/12,"")</f>
        <v>#N/A</v>
      </c>
      <c r="L857" s="41" t="e">
        <f>IF(B857&lt;&gt;"",M857-J857,"")</f>
        <v>#N/A</v>
      </c>
      <c r="M857" s="41" t="e">
        <f>IF(B857&lt;&gt;"",M856+I857+K857,"")</f>
        <v>#N/A</v>
      </c>
      <c r="N857" s="41" t="str">
        <f>IF(G857&lt;&gt;"",IF(E857&gt;=$G$7,$G$5,0),"")</f>
        <v/>
      </c>
      <c r="O857" s="41" t="str">
        <f t="shared" si="124"/>
        <v/>
      </c>
      <c r="P857" s="41" t="str">
        <f>IF(G857&lt;&gt;"",R856*H857/12,"")</f>
        <v/>
      </c>
      <c r="Q857" s="41" t="str">
        <f>IF(G857&lt;&gt;"",R857-O857,"")</f>
        <v/>
      </c>
      <c r="R857" s="41" t="str">
        <f>IF(G857&lt;&gt;"",R856+N857+P857,"")</f>
        <v/>
      </c>
      <c r="T857" s="40" t="e">
        <f t="shared" si="125"/>
        <v>#N/A</v>
      </c>
      <c r="U857" s="53" t="str">
        <f>J857</f>
        <v/>
      </c>
      <c r="V857" s="53" t="e">
        <f>M857</f>
        <v>#N/A</v>
      </c>
      <c r="W857" s="53" t="str">
        <f>O857</f>
        <v/>
      </c>
      <c r="X857" s="53" t="str">
        <f>R857</f>
        <v/>
      </c>
    </row>
    <row r="858" spans="1:24" x14ac:dyDescent="0.35">
      <c r="A858" s="37" t="str">
        <f t="shared" si="118"/>
        <v/>
      </c>
      <c r="B858" s="37" t="e">
        <f>IF(F858&lt;=$G$10,VLOOKUP('[1]KALKULATOR 2023 PPK'!A873,[1]Robocze!$B$23:$C$102,2),"")</f>
        <v>#N/A</v>
      </c>
      <c r="C858" s="37" t="e">
        <f t="shared" si="119"/>
        <v>#N/A</v>
      </c>
      <c r="D858" s="38" t="e">
        <f t="shared" si="120"/>
        <v>#N/A</v>
      </c>
      <c r="E858" s="39" t="e">
        <f t="shared" si="126"/>
        <v>#N/A</v>
      </c>
      <c r="F858" s="43" t="e">
        <f t="shared" si="121"/>
        <v>#N/A</v>
      </c>
      <c r="G858" s="40" t="str">
        <f t="shared" si="122"/>
        <v/>
      </c>
      <c r="H858" s="42" t="e">
        <f>IF(F858&lt;=$G$10,$G$3,"")</f>
        <v>#N/A</v>
      </c>
      <c r="I858" s="41" t="e">
        <f>IF(B858&lt;&gt;"",$G$4,"")</f>
        <v>#N/A</v>
      </c>
      <c r="J858" s="41" t="str">
        <f t="shared" si="123"/>
        <v/>
      </c>
      <c r="K858" s="41" t="e">
        <f>IF(B858&lt;&gt;"",J858*H858/12,"")</f>
        <v>#N/A</v>
      </c>
      <c r="L858" s="41" t="e">
        <f>IF(B858&lt;&gt;"",M858-J858,"")</f>
        <v>#N/A</v>
      </c>
      <c r="M858" s="41" t="e">
        <f>IF(B858&lt;&gt;"",M857+I858+K858,"")</f>
        <v>#N/A</v>
      </c>
      <c r="N858" s="41" t="str">
        <f>IF(G858&lt;&gt;"",IF(E858&gt;=$G$7,$G$5,0),"")</f>
        <v/>
      </c>
      <c r="O858" s="41" t="str">
        <f t="shared" si="124"/>
        <v/>
      </c>
      <c r="P858" s="41" t="str">
        <f>IF(G858&lt;&gt;"",R857*H858/12,"")</f>
        <v/>
      </c>
      <c r="Q858" s="41" t="str">
        <f>IF(G858&lt;&gt;"",R858-O858,"")</f>
        <v/>
      </c>
      <c r="R858" s="41" t="str">
        <f>IF(G858&lt;&gt;"",R857+N858+P858,"")</f>
        <v/>
      </c>
      <c r="T858" s="40" t="e">
        <f t="shared" si="125"/>
        <v>#N/A</v>
      </c>
      <c r="U858" s="53" t="str">
        <f>J858</f>
        <v/>
      </c>
      <c r="V858" s="53" t="e">
        <f>M858</f>
        <v>#N/A</v>
      </c>
      <c r="W858" s="53" t="str">
        <f>O858</f>
        <v/>
      </c>
      <c r="X858" s="53" t="str">
        <f>R858</f>
        <v/>
      </c>
    </row>
    <row r="859" spans="1:24" x14ac:dyDescent="0.35">
      <c r="A859" s="37" t="str">
        <f t="shared" si="118"/>
        <v/>
      </c>
      <c r="B859" s="37" t="e">
        <f>IF(F859&lt;=$G$10,VLOOKUP('[1]KALKULATOR 2023 PPK'!A874,[1]Robocze!$B$23:$C$102,2),"")</f>
        <v>#N/A</v>
      </c>
      <c r="C859" s="37" t="e">
        <f t="shared" si="119"/>
        <v>#N/A</v>
      </c>
      <c r="D859" s="38" t="e">
        <f t="shared" si="120"/>
        <v>#N/A</v>
      </c>
      <c r="E859" s="39" t="e">
        <f t="shared" si="126"/>
        <v>#N/A</v>
      </c>
      <c r="F859" s="43" t="e">
        <f t="shared" si="121"/>
        <v>#N/A</v>
      </c>
      <c r="G859" s="40" t="str">
        <f t="shared" si="122"/>
        <v/>
      </c>
      <c r="H859" s="42" t="e">
        <f>IF(F859&lt;=$G$10,$G$3,"")</f>
        <v>#N/A</v>
      </c>
      <c r="I859" s="41" t="e">
        <f>IF(B859&lt;&gt;"",$G$4,"")</f>
        <v>#N/A</v>
      </c>
      <c r="J859" s="41" t="str">
        <f t="shared" si="123"/>
        <v/>
      </c>
      <c r="K859" s="41" t="e">
        <f>IF(B859&lt;&gt;"",J859*H859/12,"")</f>
        <v>#N/A</v>
      </c>
      <c r="L859" s="41" t="e">
        <f>IF(B859&lt;&gt;"",M859-J859,"")</f>
        <v>#N/A</v>
      </c>
      <c r="M859" s="41" t="e">
        <f>IF(B859&lt;&gt;"",M858+I859+K859,"")</f>
        <v>#N/A</v>
      </c>
      <c r="N859" s="41" t="str">
        <f>IF(G859&lt;&gt;"",IF(E859&gt;=$G$7,$G$5,0),"")</f>
        <v/>
      </c>
      <c r="O859" s="41" t="str">
        <f t="shared" si="124"/>
        <v/>
      </c>
      <c r="P859" s="41" t="str">
        <f>IF(G859&lt;&gt;"",R858*H859/12,"")</f>
        <v/>
      </c>
      <c r="Q859" s="41" t="str">
        <f>IF(G859&lt;&gt;"",R859-O859,"")</f>
        <v/>
      </c>
      <c r="R859" s="41" t="str">
        <f>IF(G859&lt;&gt;"",R858+N859+P859,"")</f>
        <v/>
      </c>
      <c r="T859" s="40" t="e">
        <f t="shared" si="125"/>
        <v>#N/A</v>
      </c>
      <c r="U859" s="53" t="str">
        <f>J859</f>
        <v/>
      </c>
      <c r="V859" s="53" t="e">
        <f>M859</f>
        <v>#N/A</v>
      </c>
      <c r="W859" s="53" t="str">
        <f>O859</f>
        <v/>
      </c>
      <c r="X859" s="53" t="str">
        <f>R859</f>
        <v/>
      </c>
    </row>
    <row r="860" spans="1:24" x14ac:dyDescent="0.35">
      <c r="A860" s="37" t="str">
        <f t="shared" si="118"/>
        <v/>
      </c>
      <c r="B860" s="37" t="e">
        <f>IF(F860&lt;=$G$10,VLOOKUP('[1]KALKULATOR 2023 PPK'!A875,[1]Robocze!$B$23:$C$102,2),"")</f>
        <v>#N/A</v>
      </c>
      <c r="C860" s="37" t="e">
        <f t="shared" si="119"/>
        <v>#N/A</v>
      </c>
      <c r="D860" s="38" t="e">
        <f t="shared" si="120"/>
        <v>#N/A</v>
      </c>
      <c r="E860" s="39" t="e">
        <f t="shared" si="126"/>
        <v>#N/A</v>
      </c>
      <c r="F860" s="43" t="e">
        <f t="shared" si="121"/>
        <v>#N/A</v>
      </c>
      <c r="G860" s="40" t="str">
        <f t="shared" si="122"/>
        <v/>
      </c>
      <c r="H860" s="42" t="e">
        <f>IF(F860&lt;=$G$10,$G$3,"")</f>
        <v>#N/A</v>
      </c>
      <c r="I860" s="41" t="e">
        <f>IF(B860&lt;&gt;"",$G$4,"")</f>
        <v>#N/A</v>
      </c>
      <c r="J860" s="41" t="str">
        <f t="shared" si="123"/>
        <v/>
      </c>
      <c r="K860" s="41" t="e">
        <f>IF(B860&lt;&gt;"",J860*H860/12,"")</f>
        <v>#N/A</v>
      </c>
      <c r="L860" s="41" t="e">
        <f>IF(B860&lt;&gt;"",M860-J860,"")</f>
        <v>#N/A</v>
      </c>
      <c r="M860" s="41" t="e">
        <f>IF(B860&lt;&gt;"",M859+I860+K860,"")</f>
        <v>#N/A</v>
      </c>
      <c r="N860" s="41" t="str">
        <f>IF(G860&lt;&gt;"",IF(E860&gt;=$G$7,$G$5,0),"")</f>
        <v/>
      </c>
      <c r="O860" s="41" t="str">
        <f t="shared" si="124"/>
        <v/>
      </c>
      <c r="P860" s="41" t="str">
        <f>IF(G860&lt;&gt;"",R859*H860/12,"")</f>
        <v/>
      </c>
      <c r="Q860" s="41" t="str">
        <f>IF(G860&lt;&gt;"",R860-O860,"")</f>
        <v/>
      </c>
      <c r="R860" s="41" t="str">
        <f>IF(G860&lt;&gt;"",R859+N860+P860,"")</f>
        <v/>
      </c>
      <c r="T860" s="40" t="e">
        <f t="shared" si="125"/>
        <v>#N/A</v>
      </c>
      <c r="U860" s="53" t="str">
        <f>J860</f>
        <v/>
      </c>
      <c r="V860" s="53" t="e">
        <f>M860</f>
        <v>#N/A</v>
      </c>
      <c r="W860" s="53" t="str">
        <f>O860</f>
        <v/>
      </c>
      <c r="X860" s="53" t="str">
        <f>R860</f>
        <v/>
      </c>
    </row>
    <row r="861" spans="1:24" x14ac:dyDescent="0.35">
      <c r="A861" s="37" t="str">
        <f t="shared" si="118"/>
        <v/>
      </c>
      <c r="B861" s="37" t="e">
        <f>IF(F861&lt;=$G$10,VLOOKUP('[1]KALKULATOR 2023 PPK'!A876,[1]Robocze!$B$23:$C$102,2),"")</f>
        <v>#N/A</v>
      </c>
      <c r="C861" s="37" t="e">
        <f t="shared" si="119"/>
        <v>#N/A</v>
      </c>
      <c r="D861" s="38" t="e">
        <f t="shared" si="120"/>
        <v>#N/A</v>
      </c>
      <c r="E861" s="39" t="e">
        <f t="shared" si="126"/>
        <v>#N/A</v>
      </c>
      <c r="F861" s="43" t="e">
        <f t="shared" si="121"/>
        <v>#N/A</v>
      </c>
      <c r="G861" s="40" t="str">
        <f t="shared" si="122"/>
        <v/>
      </c>
      <c r="H861" s="42" t="e">
        <f>IF(F861&lt;=$G$10,$G$3,"")</f>
        <v>#N/A</v>
      </c>
      <c r="I861" s="41" t="e">
        <f>IF(B861&lt;&gt;"",$G$4,"")</f>
        <v>#N/A</v>
      </c>
      <c r="J861" s="41" t="str">
        <f t="shared" si="123"/>
        <v/>
      </c>
      <c r="K861" s="41" t="e">
        <f>IF(B861&lt;&gt;"",J861*H861/12,"")</f>
        <v>#N/A</v>
      </c>
      <c r="L861" s="41" t="e">
        <f>IF(B861&lt;&gt;"",M861-J861,"")</f>
        <v>#N/A</v>
      </c>
      <c r="M861" s="41" t="e">
        <f>IF(B861&lt;&gt;"",M860+I861+K861,"")</f>
        <v>#N/A</v>
      </c>
      <c r="N861" s="41" t="str">
        <f>IF(G861&lt;&gt;"",IF(E861&gt;=$G$7,$G$5,0),"")</f>
        <v/>
      </c>
      <c r="O861" s="41" t="str">
        <f t="shared" si="124"/>
        <v/>
      </c>
      <c r="P861" s="41" t="str">
        <f>IF(G861&lt;&gt;"",R860*H861/12,"")</f>
        <v/>
      </c>
      <c r="Q861" s="41" t="str">
        <f>IF(G861&lt;&gt;"",R861-O861,"")</f>
        <v/>
      </c>
      <c r="R861" s="41" t="str">
        <f>IF(G861&lt;&gt;"",R860+N861+P861,"")</f>
        <v/>
      </c>
      <c r="T861" s="40" t="e">
        <f t="shared" si="125"/>
        <v>#N/A</v>
      </c>
      <c r="U861" s="53" t="str">
        <f>J861</f>
        <v/>
      </c>
      <c r="V861" s="53" t="e">
        <f>M861</f>
        <v>#N/A</v>
      </c>
      <c r="W861" s="53" t="str">
        <f>O861</f>
        <v/>
      </c>
      <c r="X861" s="53" t="str">
        <f>R861</f>
        <v/>
      </c>
    </row>
    <row r="862" spans="1:24" x14ac:dyDescent="0.35">
      <c r="A862" s="37" t="str">
        <f t="shared" si="118"/>
        <v/>
      </c>
      <c r="B862" s="37" t="e">
        <f>IF(F862&lt;=$G$10,VLOOKUP('[1]KALKULATOR 2023 PPK'!A877,[1]Robocze!$B$23:$C$102,2),"")</f>
        <v>#N/A</v>
      </c>
      <c r="C862" s="37" t="e">
        <f t="shared" si="119"/>
        <v>#N/A</v>
      </c>
      <c r="D862" s="38" t="e">
        <f t="shared" si="120"/>
        <v>#N/A</v>
      </c>
      <c r="E862" s="39" t="e">
        <f t="shared" si="126"/>
        <v>#N/A</v>
      </c>
      <c r="F862" s="43" t="e">
        <f t="shared" si="121"/>
        <v>#N/A</v>
      </c>
      <c r="G862" s="40" t="str">
        <f t="shared" si="122"/>
        <v/>
      </c>
      <c r="H862" s="42" t="e">
        <f>IF(F862&lt;=$G$10,$G$3,"")</f>
        <v>#N/A</v>
      </c>
      <c r="I862" s="41" t="e">
        <f>IF(B862&lt;&gt;"",$G$4,"")</f>
        <v>#N/A</v>
      </c>
      <c r="J862" s="41" t="str">
        <f t="shared" si="123"/>
        <v/>
      </c>
      <c r="K862" s="41" t="e">
        <f>IF(B862&lt;&gt;"",J862*H862/12,"")</f>
        <v>#N/A</v>
      </c>
      <c r="L862" s="41" t="e">
        <f>IF(B862&lt;&gt;"",M862-J862,"")</f>
        <v>#N/A</v>
      </c>
      <c r="M862" s="41" t="e">
        <f>IF(B862&lt;&gt;"",M861+I862+K862,"")</f>
        <v>#N/A</v>
      </c>
      <c r="N862" s="41" t="str">
        <f>IF(G862&lt;&gt;"",IF(E862&gt;=$G$7,$G$5,0),"")</f>
        <v/>
      </c>
      <c r="O862" s="41" t="str">
        <f t="shared" si="124"/>
        <v/>
      </c>
      <c r="P862" s="41" t="str">
        <f>IF(G862&lt;&gt;"",R861*H862/12,"")</f>
        <v/>
      </c>
      <c r="Q862" s="41" t="str">
        <f>IF(G862&lt;&gt;"",R862-O862,"")</f>
        <v/>
      </c>
      <c r="R862" s="41" t="str">
        <f>IF(G862&lt;&gt;"",R861+N862+P862,"")</f>
        <v/>
      </c>
      <c r="T862" s="40" t="e">
        <f t="shared" si="125"/>
        <v>#N/A</v>
      </c>
      <c r="U862" s="53" t="str">
        <f>J862</f>
        <v/>
      </c>
      <c r="V862" s="53" t="e">
        <f>M862</f>
        <v>#N/A</v>
      </c>
      <c r="W862" s="53" t="str">
        <f>O862</f>
        <v/>
      </c>
      <c r="X862" s="53" t="str">
        <f>R862</f>
        <v/>
      </c>
    </row>
    <row r="863" spans="1:24" x14ac:dyDescent="0.35">
      <c r="A863" s="37" t="str">
        <f t="shared" si="118"/>
        <v/>
      </c>
      <c r="B863" s="37" t="e">
        <f>IF(F863&lt;=$G$10,VLOOKUP('[1]KALKULATOR 2023 PPK'!A878,[1]Robocze!$B$23:$C$102,2),"")</f>
        <v>#N/A</v>
      </c>
      <c r="C863" s="37" t="e">
        <f t="shared" si="119"/>
        <v>#N/A</v>
      </c>
      <c r="D863" s="38" t="e">
        <f t="shared" si="120"/>
        <v>#N/A</v>
      </c>
      <c r="E863" s="39" t="e">
        <f t="shared" si="126"/>
        <v>#N/A</v>
      </c>
      <c r="F863" s="43" t="e">
        <f t="shared" si="121"/>
        <v>#N/A</v>
      </c>
      <c r="G863" s="40" t="str">
        <f t="shared" si="122"/>
        <v/>
      </c>
      <c r="H863" s="42" t="e">
        <f>IF(F863&lt;=$G$10,$G$3,"")</f>
        <v>#N/A</v>
      </c>
      <c r="I863" s="41" t="e">
        <f>IF(B863&lt;&gt;"",$G$4,"")</f>
        <v>#N/A</v>
      </c>
      <c r="J863" s="41" t="str">
        <f t="shared" si="123"/>
        <v/>
      </c>
      <c r="K863" s="41" t="e">
        <f>IF(B863&lt;&gt;"",J863*H863/12,"")</f>
        <v>#N/A</v>
      </c>
      <c r="L863" s="41" t="e">
        <f>IF(B863&lt;&gt;"",M863-J863,"")</f>
        <v>#N/A</v>
      </c>
      <c r="M863" s="41" t="e">
        <f>IF(B863&lt;&gt;"",M862+I863+K863,"")</f>
        <v>#N/A</v>
      </c>
      <c r="N863" s="41" t="str">
        <f>IF(G863&lt;&gt;"",IF(E863&gt;=$G$7,$G$5,0),"")</f>
        <v/>
      </c>
      <c r="O863" s="41" t="str">
        <f t="shared" si="124"/>
        <v/>
      </c>
      <c r="P863" s="41" t="str">
        <f>IF(G863&lt;&gt;"",R862*H863/12,"")</f>
        <v/>
      </c>
      <c r="Q863" s="41" t="str">
        <f>IF(G863&lt;&gt;"",R863-O863,"")</f>
        <v/>
      </c>
      <c r="R863" s="41" t="str">
        <f>IF(G863&lt;&gt;"",R862+N863+P863,"")</f>
        <v/>
      </c>
      <c r="T863" s="40" t="e">
        <f t="shared" si="125"/>
        <v>#N/A</v>
      </c>
      <c r="U863" s="53" t="str">
        <f>J863</f>
        <v/>
      </c>
      <c r="V863" s="53" t="e">
        <f>M863</f>
        <v>#N/A</v>
      </c>
      <c r="W863" s="53" t="str">
        <f>O863</f>
        <v/>
      </c>
      <c r="X863" s="53" t="str">
        <f>R863</f>
        <v/>
      </c>
    </row>
    <row r="864" spans="1:24" x14ac:dyDescent="0.35">
      <c r="A864" s="37" t="str">
        <f t="shared" si="118"/>
        <v/>
      </c>
      <c r="B864" s="37" t="e">
        <f>IF(F864&lt;=$G$10,VLOOKUP('[1]KALKULATOR 2023 PPK'!A879,[1]Robocze!$B$23:$C$102,2),"")</f>
        <v>#N/A</v>
      </c>
      <c r="C864" s="37" t="e">
        <f t="shared" si="119"/>
        <v>#N/A</v>
      </c>
      <c r="D864" s="38" t="e">
        <f t="shared" si="120"/>
        <v>#N/A</v>
      </c>
      <c r="E864" s="39" t="e">
        <f t="shared" si="126"/>
        <v>#N/A</v>
      </c>
      <c r="F864" s="43" t="e">
        <f t="shared" si="121"/>
        <v>#N/A</v>
      </c>
      <c r="G864" s="40" t="str">
        <f t="shared" si="122"/>
        <v/>
      </c>
      <c r="H864" s="42" t="e">
        <f>IF(F864&lt;=$G$10,$G$3,"")</f>
        <v>#N/A</v>
      </c>
      <c r="I864" s="41" t="e">
        <f>IF(B864&lt;&gt;"",$G$4,"")</f>
        <v>#N/A</v>
      </c>
      <c r="J864" s="41" t="str">
        <f t="shared" si="123"/>
        <v/>
      </c>
      <c r="K864" s="41" t="e">
        <f>IF(B864&lt;&gt;"",J864*H864/12,"")</f>
        <v>#N/A</v>
      </c>
      <c r="L864" s="41" t="e">
        <f>IF(B864&lt;&gt;"",M864-J864,"")</f>
        <v>#N/A</v>
      </c>
      <c r="M864" s="41" t="e">
        <f>IF(B864&lt;&gt;"",M863+I864+K864,"")</f>
        <v>#N/A</v>
      </c>
      <c r="N864" s="41" t="str">
        <f>IF(G864&lt;&gt;"",IF(E864&gt;=$G$7,$G$5,0),"")</f>
        <v/>
      </c>
      <c r="O864" s="41" t="str">
        <f t="shared" si="124"/>
        <v/>
      </c>
      <c r="P864" s="41" t="str">
        <f>IF(G864&lt;&gt;"",R863*H864/12,"")</f>
        <v/>
      </c>
      <c r="Q864" s="41" t="str">
        <f>IF(G864&lt;&gt;"",R864-O864,"")</f>
        <v/>
      </c>
      <c r="R864" s="41" t="str">
        <f>IF(G864&lt;&gt;"",R863+N864+P864,"")</f>
        <v/>
      </c>
      <c r="T864" s="40" t="e">
        <f t="shared" si="125"/>
        <v>#N/A</v>
      </c>
      <c r="U864" s="53" t="str">
        <f>J864</f>
        <v/>
      </c>
      <c r="V864" s="53" t="e">
        <f>M864</f>
        <v>#N/A</v>
      </c>
      <c r="W864" s="53" t="str">
        <f>O864</f>
        <v/>
      </c>
      <c r="X864" s="53" t="str">
        <f>R864</f>
        <v/>
      </c>
    </row>
    <row r="865" spans="1:24" x14ac:dyDescent="0.35">
      <c r="A865" s="37" t="str">
        <f t="shared" si="118"/>
        <v/>
      </c>
      <c r="B865" s="37" t="e">
        <f>IF(F865&lt;=$G$10,VLOOKUP('[1]KALKULATOR 2023 PPK'!A880,[1]Robocze!$B$23:$C$102,2),"")</f>
        <v>#N/A</v>
      </c>
      <c r="C865" s="37" t="e">
        <f t="shared" si="119"/>
        <v>#N/A</v>
      </c>
      <c r="D865" s="38" t="e">
        <f t="shared" si="120"/>
        <v>#N/A</v>
      </c>
      <c r="E865" s="39" t="e">
        <f t="shared" si="126"/>
        <v>#N/A</v>
      </c>
      <c r="F865" s="43" t="e">
        <f t="shared" si="121"/>
        <v>#N/A</v>
      </c>
      <c r="G865" s="40" t="str">
        <f t="shared" si="122"/>
        <v/>
      </c>
      <c r="H865" s="42" t="e">
        <f>IF(F865&lt;=$G$10,$G$3,"")</f>
        <v>#N/A</v>
      </c>
      <c r="I865" s="41" t="e">
        <f>IF(B865&lt;&gt;"",$G$4,"")</f>
        <v>#N/A</v>
      </c>
      <c r="J865" s="41" t="str">
        <f t="shared" si="123"/>
        <v/>
      </c>
      <c r="K865" s="41" t="e">
        <f>IF(B865&lt;&gt;"",J865*H865/12,"")</f>
        <v>#N/A</v>
      </c>
      <c r="L865" s="41" t="e">
        <f>IF(B865&lt;&gt;"",M865-J865,"")</f>
        <v>#N/A</v>
      </c>
      <c r="M865" s="41" t="e">
        <f>IF(B865&lt;&gt;"",M864+I865+K865,"")</f>
        <v>#N/A</v>
      </c>
      <c r="N865" s="41" t="str">
        <f>IF(G865&lt;&gt;"",IF(E865&gt;=$G$7,$G$5,0),"")</f>
        <v/>
      </c>
      <c r="O865" s="41" t="str">
        <f t="shared" si="124"/>
        <v/>
      </c>
      <c r="P865" s="41" t="str">
        <f>IF(G865&lt;&gt;"",R864*H865/12,"")</f>
        <v/>
      </c>
      <c r="Q865" s="41" t="str">
        <f>IF(G865&lt;&gt;"",R865-O865,"")</f>
        <v/>
      </c>
      <c r="R865" s="41" t="str">
        <f>IF(G865&lt;&gt;"",R864+N865+P865,"")</f>
        <v/>
      </c>
      <c r="T865" s="40" t="e">
        <f t="shared" si="125"/>
        <v>#N/A</v>
      </c>
      <c r="U865" s="53" t="str">
        <f>J865</f>
        <v/>
      </c>
      <c r="V865" s="53" t="e">
        <f>M865</f>
        <v>#N/A</v>
      </c>
      <c r="W865" s="53" t="str">
        <f>O865</f>
        <v/>
      </c>
      <c r="X865" s="53" t="str">
        <f>R865</f>
        <v/>
      </c>
    </row>
    <row r="866" spans="1:24" x14ac:dyDescent="0.35">
      <c r="A866" s="37" t="str">
        <f t="shared" si="118"/>
        <v/>
      </c>
      <c r="B866" s="37" t="e">
        <f>IF(F866&lt;=$G$10,VLOOKUP('[1]KALKULATOR 2023 PPK'!A881,[1]Robocze!$B$23:$C$102,2),"")</f>
        <v>#N/A</v>
      </c>
      <c r="C866" s="37" t="e">
        <f t="shared" si="119"/>
        <v>#N/A</v>
      </c>
      <c r="D866" s="38" t="e">
        <f t="shared" si="120"/>
        <v>#N/A</v>
      </c>
      <c r="E866" s="39" t="e">
        <f t="shared" si="126"/>
        <v>#N/A</v>
      </c>
      <c r="F866" s="43" t="e">
        <f t="shared" si="121"/>
        <v>#N/A</v>
      </c>
      <c r="G866" s="40" t="str">
        <f t="shared" si="122"/>
        <v/>
      </c>
      <c r="H866" s="42" t="e">
        <f>IF(F866&lt;=$G$10,$G$3,"")</f>
        <v>#N/A</v>
      </c>
      <c r="I866" s="41" t="e">
        <f>IF(B866&lt;&gt;"",$G$4,"")</f>
        <v>#N/A</v>
      </c>
      <c r="J866" s="41" t="str">
        <f t="shared" si="123"/>
        <v/>
      </c>
      <c r="K866" s="41" t="e">
        <f>IF(B866&lt;&gt;"",J866*H866/12,"")</f>
        <v>#N/A</v>
      </c>
      <c r="L866" s="41" t="e">
        <f>IF(B866&lt;&gt;"",M866-J866,"")</f>
        <v>#N/A</v>
      </c>
      <c r="M866" s="41" t="e">
        <f>IF(B866&lt;&gt;"",M865+I866+K866,"")</f>
        <v>#N/A</v>
      </c>
      <c r="N866" s="41" t="str">
        <f>IF(G866&lt;&gt;"",IF(E866&gt;=$G$7,$G$5,0),"")</f>
        <v/>
      </c>
      <c r="O866" s="41" t="str">
        <f t="shared" si="124"/>
        <v/>
      </c>
      <c r="P866" s="41" t="str">
        <f>IF(G866&lt;&gt;"",R865*H866/12,"")</f>
        <v/>
      </c>
      <c r="Q866" s="41" t="str">
        <f>IF(G866&lt;&gt;"",R866-O866,"")</f>
        <v/>
      </c>
      <c r="R866" s="41" t="str">
        <f>IF(G866&lt;&gt;"",R865+N866+P866,"")</f>
        <v/>
      </c>
      <c r="T866" s="40" t="e">
        <f t="shared" si="125"/>
        <v>#N/A</v>
      </c>
      <c r="U866" s="53" t="str">
        <f>J866</f>
        <v/>
      </c>
      <c r="V866" s="53" t="e">
        <f>M866</f>
        <v>#N/A</v>
      </c>
      <c r="W866" s="53" t="str">
        <f>O866</f>
        <v/>
      </c>
      <c r="X866" s="53" t="str">
        <f>R866</f>
        <v/>
      </c>
    </row>
    <row r="867" spans="1:24" x14ac:dyDescent="0.35">
      <c r="A867" s="37" t="str">
        <f t="shared" si="118"/>
        <v/>
      </c>
      <c r="B867" s="37" t="e">
        <f>IF(F867&lt;=$G$10,VLOOKUP('[1]KALKULATOR 2023 PPK'!A882,[1]Robocze!$B$23:$C$102,2),"")</f>
        <v>#N/A</v>
      </c>
      <c r="C867" s="37" t="e">
        <f t="shared" si="119"/>
        <v>#N/A</v>
      </c>
      <c r="D867" s="38" t="e">
        <f t="shared" si="120"/>
        <v>#N/A</v>
      </c>
      <c r="E867" s="39" t="e">
        <f t="shared" si="126"/>
        <v>#N/A</v>
      </c>
      <c r="F867" s="43" t="e">
        <f t="shared" si="121"/>
        <v>#N/A</v>
      </c>
      <c r="G867" s="40" t="str">
        <f t="shared" si="122"/>
        <v/>
      </c>
      <c r="H867" s="42" t="e">
        <f>IF(F867&lt;=$G$10,$G$3,"")</f>
        <v>#N/A</v>
      </c>
      <c r="I867" s="41" t="e">
        <f>IF(B867&lt;&gt;"",$G$4,"")</f>
        <v>#N/A</v>
      </c>
      <c r="J867" s="41" t="str">
        <f t="shared" si="123"/>
        <v/>
      </c>
      <c r="K867" s="41" t="e">
        <f>IF(B867&lt;&gt;"",J867*H867/12,"")</f>
        <v>#N/A</v>
      </c>
      <c r="L867" s="41" t="e">
        <f>IF(B867&lt;&gt;"",M867-J867,"")</f>
        <v>#N/A</v>
      </c>
      <c r="M867" s="41" t="e">
        <f>IF(B867&lt;&gt;"",M866+I867+K867,"")</f>
        <v>#N/A</v>
      </c>
      <c r="N867" s="41" t="str">
        <f>IF(G867&lt;&gt;"",IF(E867&gt;=$G$7,$G$5,0),"")</f>
        <v/>
      </c>
      <c r="O867" s="41" t="str">
        <f t="shared" si="124"/>
        <v/>
      </c>
      <c r="P867" s="41" t="str">
        <f>IF(G867&lt;&gt;"",R866*H867/12,"")</f>
        <v/>
      </c>
      <c r="Q867" s="41" t="str">
        <f>IF(G867&lt;&gt;"",R867-O867,"")</f>
        <v/>
      </c>
      <c r="R867" s="41" t="str">
        <f>IF(G867&lt;&gt;"",R866+N867+P867,"")</f>
        <v/>
      </c>
      <c r="T867" s="40" t="e">
        <f t="shared" si="125"/>
        <v>#N/A</v>
      </c>
      <c r="U867" s="53" t="str">
        <f>J867</f>
        <v/>
      </c>
      <c r="V867" s="53" t="e">
        <f>M867</f>
        <v>#N/A</v>
      </c>
      <c r="W867" s="53" t="str">
        <f>O867</f>
        <v/>
      </c>
      <c r="X867" s="53" t="str">
        <f>R867</f>
        <v/>
      </c>
    </row>
    <row r="868" spans="1:24" x14ac:dyDescent="0.35">
      <c r="A868" s="37" t="str">
        <f t="shared" si="118"/>
        <v/>
      </c>
      <c r="B868" s="44" t="e">
        <f>IF(F868&lt;=$G$10,VLOOKUP('[1]KALKULATOR 2023 PPK'!A883,[1]Robocze!$B$23:$C$102,2),"")</f>
        <v>#N/A</v>
      </c>
      <c r="C868" s="44" t="e">
        <f t="shared" si="119"/>
        <v>#N/A</v>
      </c>
      <c r="D868" s="38" t="e">
        <f t="shared" si="120"/>
        <v>#N/A</v>
      </c>
      <c r="E868" s="45" t="e">
        <f t="shared" si="126"/>
        <v>#N/A</v>
      </c>
      <c r="F868" s="46" t="e">
        <f t="shared" si="121"/>
        <v>#N/A</v>
      </c>
      <c r="G868" s="47" t="str">
        <f t="shared" si="122"/>
        <v/>
      </c>
      <c r="H868" s="42" t="e">
        <f>IF(F868&lt;=$G$10,$G$3,"")</f>
        <v>#N/A</v>
      </c>
      <c r="I868" s="41" t="e">
        <f>IF(B868&lt;&gt;"",$G$4,"")</f>
        <v>#N/A</v>
      </c>
      <c r="J868" s="48" t="str">
        <f t="shared" si="123"/>
        <v/>
      </c>
      <c r="K868" s="41" t="e">
        <f>IF(B868&lt;&gt;"",J868*H868/12,"")</f>
        <v>#N/A</v>
      </c>
      <c r="L868" s="48" t="e">
        <f>IF(B868&lt;&gt;"",M868-J868,"")</f>
        <v>#N/A</v>
      </c>
      <c r="M868" s="41" t="e">
        <f>IF(B868&lt;&gt;"",M867+I868+K868,"")</f>
        <v>#N/A</v>
      </c>
      <c r="N868" s="41" t="str">
        <f>IF(G868&lt;&gt;"",IF(E868&gt;=$G$7,$G$5,0),"")</f>
        <v/>
      </c>
      <c r="O868" s="48" t="str">
        <f t="shared" si="124"/>
        <v/>
      </c>
      <c r="P868" s="41" t="str">
        <f>IF(G868&lt;&gt;"",R867*H868/12,"")</f>
        <v/>
      </c>
      <c r="Q868" s="48" t="str">
        <f>IF(G868&lt;&gt;"",R868-O868,"")</f>
        <v/>
      </c>
      <c r="R868" s="41" t="str">
        <f>IF(G868&lt;&gt;"",R867+N868+P868,"")</f>
        <v/>
      </c>
      <c r="T868" s="40" t="e">
        <f t="shared" si="125"/>
        <v>#N/A</v>
      </c>
      <c r="U868" s="53" t="str">
        <f>J868</f>
        <v/>
      </c>
      <c r="V868" s="53" t="e">
        <f>M868</f>
        <v>#N/A</v>
      </c>
      <c r="W868" s="53" t="str">
        <f>O868</f>
        <v/>
      </c>
      <c r="X868" s="53" t="str">
        <f>R868</f>
        <v/>
      </c>
    </row>
    <row r="869" spans="1:24" x14ac:dyDescent="0.35">
      <c r="A869" s="37" t="str">
        <f t="shared" si="118"/>
        <v/>
      </c>
      <c r="B869" s="37" t="e">
        <f>IF(F869&lt;=$G$10,VLOOKUP('[1]KALKULATOR 2023 PPK'!A884,[1]Robocze!$B$23:$C$102,2),"")</f>
        <v>#N/A</v>
      </c>
      <c r="C869" s="37" t="e">
        <f t="shared" si="119"/>
        <v>#N/A</v>
      </c>
      <c r="D869" s="38" t="e">
        <f t="shared" si="120"/>
        <v>#N/A</v>
      </c>
      <c r="E869" s="39" t="e">
        <f t="shared" si="126"/>
        <v>#N/A</v>
      </c>
      <c r="F869" s="40" t="e">
        <f t="shared" si="121"/>
        <v>#N/A</v>
      </c>
      <c r="G869" s="40" t="str">
        <f t="shared" si="122"/>
        <v/>
      </c>
      <c r="H869" s="42" t="e">
        <f>IF(F869&lt;=$G$10,$G$3,"")</f>
        <v>#N/A</v>
      </c>
      <c r="I869" s="41" t="e">
        <f>IF(B869&lt;&gt;"",$G$4,"")</f>
        <v>#N/A</v>
      </c>
      <c r="J869" s="41" t="str">
        <f t="shared" si="123"/>
        <v/>
      </c>
      <c r="K869" s="41" t="e">
        <f>IF(B869&lt;&gt;"",J869*H869/12,"")</f>
        <v>#N/A</v>
      </c>
      <c r="L869" s="41" t="e">
        <f>IF(B869&lt;&gt;"",M869-J869,"")</f>
        <v>#N/A</v>
      </c>
      <c r="M869" s="41" t="e">
        <f>IF(B869&lt;&gt;"",M868+I869+K869,"")</f>
        <v>#N/A</v>
      </c>
      <c r="N869" s="41" t="str">
        <f>IF(G869&lt;&gt;"",IF(E869&gt;=$G$7,$G$5,0),"")</f>
        <v/>
      </c>
      <c r="O869" s="41" t="str">
        <f t="shared" si="124"/>
        <v/>
      </c>
      <c r="P869" s="41" t="str">
        <f>IF(G869&lt;&gt;"",R868*H869/12,"")</f>
        <v/>
      </c>
      <c r="Q869" s="41" t="str">
        <f>IF(G869&lt;&gt;"",R869-O869,"")</f>
        <v/>
      </c>
      <c r="R869" s="41" t="str">
        <f>IF(G869&lt;&gt;"",R868+N869+P869,"")</f>
        <v/>
      </c>
      <c r="T869" s="40" t="e">
        <f t="shared" si="125"/>
        <v>#N/A</v>
      </c>
      <c r="U869" s="53" t="str">
        <f>J869</f>
        <v/>
      </c>
      <c r="V869" s="53" t="e">
        <f>M869</f>
        <v>#N/A</v>
      </c>
      <c r="W869" s="53" t="str">
        <f>O869</f>
        <v/>
      </c>
      <c r="X869" s="53" t="str">
        <f>R869</f>
        <v/>
      </c>
    </row>
    <row r="870" spans="1:24" x14ac:dyDescent="0.35">
      <c r="A870" s="37" t="str">
        <f t="shared" si="118"/>
        <v/>
      </c>
      <c r="B870" s="37" t="e">
        <f>IF(F870&lt;=$G$10,VLOOKUP('[1]KALKULATOR 2023 PPK'!A885,[1]Robocze!$B$23:$C$102,2),"")</f>
        <v>#N/A</v>
      </c>
      <c r="C870" s="37" t="e">
        <f t="shared" si="119"/>
        <v>#N/A</v>
      </c>
      <c r="D870" s="38" t="e">
        <f t="shared" si="120"/>
        <v>#N/A</v>
      </c>
      <c r="E870" s="39" t="e">
        <f t="shared" si="126"/>
        <v>#N/A</v>
      </c>
      <c r="F870" s="43" t="e">
        <f t="shared" si="121"/>
        <v>#N/A</v>
      </c>
      <c r="G870" s="40" t="str">
        <f t="shared" si="122"/>
        <v/>
      </c>
      <c r="H870" s="42" t="e">
        <f>IF(F870&lt;=$G$10,$G$3,"")</f>
        <v>#N/A</v>
      </c>
      <c r="I870" s="41" t="e">
        <f>IF(B870&lt;&gt;"",$G$4,"")</f>
        <v>#N/A</v>
      </c>
      <c r="J870" s="41" t="str">
        <f t="shared" si="123"/>
        <v/>
      </c>
      <c r="K870" s="41" t="e">
        <f>IF(B870&lt;&gt;"",J870*H870/12,"")</f>
        <v>#N/A</v>
      </c>
      <c r="L870" s="41" t="e">
        <f>IF(B870&lt;&gt;"",M870-J870,"")</f>
        <v>#N/A</v>
      </c>
      <c r="M870" s="41" t="e">
        <f>IF(B870&lt;&gt;"",M869+I870+K870,"")</f>
        <v>#N/A</v>
      </c>
      <c r="N870" s="41" t="str">
        <f>IF(G870&lt;&gt;"",IF(E870&gt;=$G$7,$G$5,0),"")</f>
        <v/>
      </c>
      <c r="O870" s="41" t="str">
        <f t="shared" si="124"/>
        <v/>
      </c>
      <c r="P870" s="41" t="str">
        <f>IF(G870&lt;&gt;"",R869*H870/12,"")</f>
        <v/>
      </c>
      <c r="Q870" s="41" t="str">
        <f>IF(G870&lt;&gt;"",R870-O870,"")</f>
        <v/>
      </c>
      <c r="R870" s="41" t="str">
        <f>IF(G870&lt;&gt;"",R869+N870+P870,"")</f>
        <v/>
      </c>
      <c r="T870" s="40" t="e">
        <f t="shared" si="125"/>
        <v>#N/A</v>
      </c>
      <c r="U870" s="53" t="str">
        <f>J870</f>
        <v/>
      </c>
      <c r="V870" s="53" t="e">
        <f>M870</f>
        <v>#N/A</v>
      </c>
      <c r="W870" s="53" t="str">
        <f>O870</f>
        <v/>
      </c>
      <c r="X870" s="53" t="str">
        <f>R870</f>
        <v/>
      </c>
    </row>
    <row r="871" spans="1:24" x14ac:dyDescent="0.35">
      <c r="A871" s="37" t="str">
        <f t="shared" si="118"/>
        <v/>
      </c>
      <c r="B871" s="37" t="e">
        <f>IF(F871&lt;=$G$10,VLOOKUP('[1]KALKULATOR 2023 PPK'!A886,[1]Robocze!$B$23:$C$102,2),"")</f>
        <v>#N/A</v>
      </c>
      <c r="C871" s="37" t="e">
        <f t="shared" si="119"/>
        <v>#N/A</v>
      </c>
      <c r="D871" s="38" t="e">
        <f t="shared" si="120"/>
        <v>#N/A</v>
      </c>
      <c r="E871" s="39" t="e">
        <f t="shared" si="126"/>
        <v>#N/A</v>
      </c>
      <c r="F871" s="43" t="e">
        <f t="shared" si="121"/>
        <v>#N/A</v>
      </c>
      <c r="G871" s="40" t="str">
        <f t="shared" si="122"/>
        <v/>
      </c>
      <c r="H871" s="42" t="e">
        <f>IF(F871&lt;=$G$10,$G$3,"")</f>
        <v>#N/A</v>
      </c>
      <c r="I871" s="41" t="e">
        <f>IF(B871&lt;&gt;"",$G$4,"")</f>
        <v>#N/A</v>
      </c>
      <c r="J871" s="41" t="str">
        <f t="shared" si="123"/>
        <v/>
      </c>
      <c r="K871" s="41" t="e">
        <f>IF(B871&lt;&gt;"",J871*H871/12,"")</f>
        <v>#N/A</v>
      </c>
      <c r="L871" s="41" t="e">
        <f>IF(B871&lt;&gt;"",M871-J871,"")</f>
        <v>#N/A</v>
      </c>
      <c r="M871" s="41" t="e">
        <f>IF(B871&lt;&gt;"",M870+I871+K871,"")</f>
        <v>#N/A</v>
      </c>
      <c r="N871" s="41" t="str">
        <f>IF(G871&lt;&gt;"",IF(E871&gt;=$G$7,$G$5,0),"")</f>
        <v/>
      </c>
      <c r="O871" s="41" t="str">
        <f t="shared" si="124"/>
        <v/>
      </c>
      <c r="P871" s="41" t="str">
        <f>IF(G871&lt;&gt;"",R870*H871/12,"")</f>
        <v/>
      </c>
      <c r="Q871" s="41" t="str">
        <f>IF(G871&lt;&gt;"",R871-O871,"")</f>
        <v/>
      </c>
      <c r="R871" s="41" t="str">
        <f>IF(G871&lt;&gt;"",R870+N871+P871,"")</f>
        <v/>
      </c>
      <c r="T871" s="40" t="e">
        <f t="shared" si="125"/>
        <v>#N/A</v>
      </c>
      <c r="U871" s="53" t="str">
        <f>J871</f>
        <v/>
      </c>
      <c r="V871" s="53" t="e">
        <f>M871</f>
        <v>#N/A</v>
      </c>
      <c r="W871" s="53" t="str">
        <f>O871</f>
        <v/>
      </c>
      <c r="X871" s="53" t="str">
        <f>R871</f>
        <v/>
      </c>
    </row>
    <row r="872" spans="1:24" x14ac:dyDescent="0.35">
      <c r="A872" s="37" t="str">
        <f t="shared" si="118"/>
        <v/>
      </c>
      <c r="B872" s="37" t="e">
        <f>IF(F872&lt;=$G$10,VLOOKUP('[1]KALKULATOR 2023 PPK'!A887,[1]Robocze!$B$23:$C$102,2),"")</f>
        <v>#N/A</v>
      </c>
      <c r="C872" s="37" t="e">
        <f t="shared" si="119"/>
        <v>#N/A</v>
      </c>
      <c r="D872" s="38" t="e">
        <f t="shared" si="120"/>
        <v>#N/A</v>
      </c>
      <c r="E872" s="39" t="e">
        <f t="shared" si="126"/>
        <v>#N/A</v>
      </c>
      <c r="F872" s="43" t="e">
        <f t="shared" si="121"/>
        <v>#N/A</v>
      </c>
      <c r="G872" s="40" t="str">
        <f t="shared" si="122"/>
        <v/>
      </c>
      <c r="H872" s="42" t="e">
        <f>IF(F872&lt;=$G$10,$G$3,"")</f>
        <v>#N/A</v>
      </c>
      <c r="I872" s="41" t="e">
        <f>IF(B872&lt;&gt;"",$G$4,"")</f>
        <v>#N/A</v>
      </c>
      <c r="J872" s="41" t="str">
        <f t="shared" si="123"/>
        <v/>
      </c>
      <c r="K872" s="41" t="e">
        <f>IF(B872&lt;&gt;"",J872*H872/12,"")</f>
        <v>#N/A</v>
      </c>
      <c r="L872" s="41" t="e">
        <f>IF(B872&lt;&gt;"",M872-J872,"")</f>
        <v>#N/A</v>
      </c>
      <c r="M872" s="41" t="e">
        <f>IF(B872&lt;&gt;"",M871+I872+K872,"")</f>
        <v>#N/A</v>
      </c>
      <c r="N872" s="41" t="str">
        <f>IF(G872&lt;&gt;"",IF(E872&gt;=$G$7,$G$5,0),"")</f>
        <v/>
      </c>
      <c r="O872" s="41" t="str">
        <f t="shared" si="124"/>
        <v/>
      </c>
      <c r="P872" s="41" t="str">
        <f>IF(G872&lt;&gt;"",R871*H872/12,"")</f>
        <v/>
      </c>
      <c r="Q872" s="41" t="str">
        <f>IF(G872&lt;&gt;"",R872-O872,"")</f>
        <v/>
      </c>
      <c r="R872" s="41" t="str">
        <f>IF(G872&lt;&gt;"",R871+N872+P872,"")</f>
        <v/>
      </c>
      <c r="T872" s="40" t="e">
        <f t="shared" si="125"/>
        <v>#N/A</v>
      </c>
      <c r="U872" s="53" t="str">
        <f>J872</f>
        <v/>
      </c>
      <c r="V872" s="53" t="e">
        <f>M872</f>
        <v>#N/A</v>
      </c>
      <c r="W872" s="53" t="str">
        <f>O872</f>
        <v/>
      </c>
      <c r="X872" s="53" t="str">
        <f>R872</f>
        <v/>
      </c>
    </row>
    <row r="873" spans="1:24" x14ac:dyDescent="0.35">
      <c r="A873" s="37" t="str">
        <f t="shared" si="118"/>
        <v/>
      </c>
      <c r="B873" s="37" t="e">
        <f>IF(F873&lt;=$G$10,VLOOKUP('[1]KALKULATOR 2023 PPK'!A888,[1]Robocze!$B$23:$C$102,2),"")</f>
        <v>#N/A</v>
      </c>
      <c r="C873" s="37" t="e">
        <f t="shared" si="119"/>
        <v>#N/A</v>
      </c>
      <c r="D873" s="38" t="e">
        <f t="shared" si="120"/>
        <v>#N/A</v>
      </c>
      <c r="E873" s="39" t="e">
        <f t="shared" si="126"/>
        <v>#N/A</v>
      </c>
      <c r="F873" s="43" t="e">
        <f t="shared" si="121"/>
        <v>#N/A</v>
      </c>
      <c r="G873" s="40" t="str">
        <f t="shared" si="122"/>
        <v/>
      </c>
      <c r="H873" s="42" t="e">
        <f>IF(F873&lt;=$G$10,$G$3,"")</f>
        <v>#N/A</v>
      </c>
      <c r="I873" s="41" t="e">
        <f>IF(B873&lt;&gt;"",$G$4,"")</f>
        <v>#N/A</v>
      </c>
      <c r="J873" s="41" t="str">
        <f t="shared" si="123"/>
        <v/>
      </c>
      <c r="K873" s="41" t="e">
        <f>IF(B873&lt;&gt;"",J873*H873/12,"")</f>
        <v>#N/A</v>
      </c>
      <c r="L873" s="41" t="e">
        <f>IF(B873&lt;&gt;"",M873-J873,"")</f>
        <v>#N/A</v>
      </c>
      <c r="M873" s="41" t="e">
        <f>IF(B873&lt;&gt;"",M872+I873+K873,"")</f>
        <v>#N/A</v>
      </c>
      <c r="N873" s="41" t="str">
        <f>IF(G873&lt;&gt;"",IF(E873&gt;=$G$7,$G$5,0),"")</f>
        <v/>
      </c>
      <c r="O873" s="41" t="str">
        <f t="shared" si="124"/>
        <v/>
      </c>
      <c r="P873" s="41" t="str">
        <f>IF(G873&lt;&gt;"",R872*H873/12,"")</f>
        <v/>
      </c>
      <c r="Q873" s="41" t="str">
        <f>IF(G873&lt;&gt;"",R873-O873,"")</f>
        <v/>
      </c>
      <c r="R873" s="41" t="str">
        <f>IF(G873&lt;&gt;"",R872+N873+P873,"")</f>
        <v/>
      </c>
      <c r="T873" s="40" t="e">
        <f t="shared" si="125"/>
        <v>#N/A</v>
      </c>
      <c r="U873" s="53" t="str">
        <f>J873</f>
        <v/>
      </c>
      <c r="V873" s="53" t="e">
        <f>M873</f>
        <v>#N/A</v>
      </c>
      <c r="W873" s="53" t="str">
        <f>O873</f>
        <v/>
      </c>
      <c r="X873" s="53" t="str">
        <f>R873</f>
        <v/>
      </c>
    </row>
    <row r="874" spans="1:24" x14ac:dyDescent="0.35">
      <c r="A874" s="37" t="str">
        <f t="shared" si="118"/>
        <v/>
      </c>
      <c r="B874" s="37" t="e">
        <f>IF(F874&lt;=$G$10,VLOOKUP('[1]KALKULATOR 2023 PPK'!A889,[1]Robocze!$B$23:$C$102,2),"")</f>
        <v>#N/A</v>
      </c>
      <c r="C874" s="37" t="e">
        <f t="shared" si="119"/>
        <v>#N/A</v>
      </c>
      <c r="D874" s="38" t="e">
        <f t="shared" si="120"/>
        <v>#N/A</v>
      </c>
      <c r="E874" s="39" t="e">
        <f t="shared" si="126"/>
        <v>#N/A</v>
      </c>
      <c r="F874" s="43" t="e">
        <f t="shared" si="121"/>
        <v>#N/A</v>
      </c>
      <c r="G874" s="40" t="str">
        <f t="shared" si="122"/>
        <v/>
      </c>
      <c r="H874" s="42" t="e">
        <f>IF(F874&lt;=$G$10,$G$3,"")</f>
        <v>#N/A</v>
      </c>
      <c r="I874" s="41" t="e">
        <f>IF(B874&lt;&gt;"",$G$4,"")</f>
        <v>#N/A</v>
      </c>
      <c r="J874" s="41" t="str">
        <f t="shared" si="123"/>
        <v/>
      </c>
      <c r="K874" s="41" t="e">
        <f>IF(B874&lt;&gt;"",J874*H874/12,"")</f>
        <v>#N/A</v>
      </c>
      <c r="L874" s="41" t="e">
        <f>IF(B874&lt;&gt;"",M874-J874,"")</f>
        <v>#N/A</v>
      </c>
      <c r="M874" s="41" t="e">
        <f>IF(B874&lt;&gt;"",M873+I874+K874,"")</f>
        <v>#N/A</v>
      </c>
      <c r="N874" s="41" t="str">
        <f>IF(G874&lt;&gt;"",IF(E874&gt;=$G$7,$G$5,0),"")</f>
        <v/>
      </c>
      <c r="O874" s="41" t="str">
        <f t="shared" si="124"/>
        <v/>
      </c>
      <c r="P874" s="41" t="str">
        <f>IF(G874&lt;&gt;"",R873*H874/12,"")</f>
        <v/>
      </c>
      <c r="Q874" s="41" t="str">
        <f>IF(G874&lt;&gt;"",R874-O874,"")</f>
        <v/>
      </c>
      <c r="R874" s="41" t="str">
        <f>IF(G874&lt;&gt;"",R873+N874+P874,"")</f>
        <v/>
      </c>
      <c r="T874" s="40" t="e">
        <f t="shared" si="125"/>
        <v>#N/A</v>
      </c>
      <c r="U874" s="53" t="str">
        <f>J874</f>
        <v/>
      </c>
      <c r="V874" s="53" t="e">
        <f>M874</f>
        <v>#N/A</v>
      </c>
      <c r="W874" s="53" t="str">
        <f>O874</f>
        <v/>
      </c>
      <c r="X874" s="53" t="str">
        <f>R874</f>
        <v/>
      </c>
    </row>
    <row r="875" spans="1:24" x14ac:dyDescent="0.35">
      <c r="A875" s="37" t="str">
        <f t="shared" si="118"/>
        <v/>
      </c>
      <c r="B875" s="37" t="e">
        <f>IF(F875&lt;=$G$10,VLOOKUP('[1]KALKULATOR 2023 PPK'!A890,[1]Robocze!$B$23:$C$102,2),"")</f>
        <v>#N/A</v>
      </c>
      <c r="C875" s="37" t="e">
        <f t="shared" si="119"/>
        <v>#N/A</v>
      </c>
      <c r="D875" s="38" t="e">
        <f t="shared" si="120"/>
        <v>#N/A</v>
      </c>
      <c r="E875" s="39" t="e">
        <f t="shared" si="126"/>
        <v>#N/A</v>
      </c>
      <c r="F875" s="43" t="e">
        <f t="shared" si="121"/>
        <v>#N/A</v>
      </c>
      <c r="G875" s="40" t="str">
        <f t="shared" si="122"/>
        <v/>
      </c>
      <c r="H875" s="42" t="e">
        <f>IF(F875&lt;=$G$10,$G$3,"")</f>
        <v>#N/A</v>
      </c>
      <c r="I875" s="41" t="e">
        <f>IF(B875&lt;&gt;"",$G$4,"")</f>
        <v>#N/A</v>
      </c>
      <c r="J875" s="41" t="str">
        <f t="shared" si="123"/>
        <v/>
      </c>
      <c r="K875" s="41" t="e">
        <f>IF(B875&lt;&gt;"",J875*H875/12,"")</f>
        <v>#N/A</v>
      </c>
      <c r="L875" s="41" t="e">
        <f>IF(B875&lt;&gt;"",M875-J875,"")</f>
        <v>#N/A</v>
      </c>
      <c r="M875" s="41" t="e">
        <f>IF(B875&lt;&gt;"",M874+I875+K875,"")</f>
        <v>#N/A</v>
      </c>
      <c r="N875" s="41" t="str">
        <f>IF(G875&lt;&gt;"",IF(E875&gt;=$G$7,$G$5,0),"")</f>
        <v/>
      </c>
      <c r="O875" s="41" t="str">
        <f t="shared" si="124"/>
        <v/>
      </c>
      <c r="P875" s="41" t="str">
        <f>IF(G875&lt;&gt;"",R874*H875/12,"")</f>
        <v/>
      </c>
      <c r="Q875" s="41" t="str">
        <f>IF(G875&lt;&gt;"",R875-O875,"")</f>
        <v/>
      </c>
      <c r="R875" s="41" t="str">
        <f>IF(G875&lt;&gt;"",R874+N875+P875,"")</f>
        <v/>
      </c>
      <c r="T875" s="40" t="e">
        <f t="shared" si="125"/>
        <v>#N/A</v>
      </c>
      <c r="U875" s="53" t="str">
        <f>J875</f>
        <v/>
      </c>
      <c r="V875" s="53" t="e">
        <f>M875</f>
        <v>#N/A</v>
      </c>
      <c r="W875" s="53" t="str">
        <f>O875</f>
        <v/>
      </c>
      <c r="X875" s="53" t="str">
        <f>R875</f>
        <v/>
      </c>
    </row>
    <row r="876" spans="1:24" x14ac:dyDescent="0.35">
      <c r="A876" s="37" t="str">
        <f t="shared" si="118"/>
        <v/>
      </c>
      <c r="B876" s="37" t="e">
        <f>IF(F876&lt;=$G$10,VLOOKUP('[1]KALKULATOR 2023 PPK'!A891,[1]Robocze!$B$23:$C$102,2),"")</f>
        <v>#N/A</v>
      </c>
      <c r="C876" s="37" t="e">
        <f t="shared" si="119"/>
        <v>#N/A</v>
      </c>
      <c r="D876" s="38" t="e">
        <f t="shared" si="120"/>
        <v>#N/A</v>
      </c>
      <c r="E876" s="39" t="e">
        <f t="shared" si="126"/>
        <v>#N/A</v>
      </c>
      <c r="F876" s="43" t="e">
        <f t="shared" si="121"/>
        <v>#N/A</v>
      </c>
      <c r="G876" s="40" t="str">
        <f t="shared" si="122"/>
        <v/>
      </c>
      <c r="H876" s="42" t="e">
        <f>IF(F876&lt;=$G$10,$G$3,"")</f>
        <v>#N/A</v>
      </c>
      <c r="I876" s="41" t="e">
        <f>IF(B876&lt;&gt;"",$G$4,"")</f>
        <v>#N/A</v>
      </c>
      <c r="J876" s="41" t="str">
        <f t="shared" si="123"/>
        <v/>
      </c>
      <c r="K876" s="41" t="e">
        <f>IF(B876&lt;&gt;"",J876*H876/12,"")</f>
        <v>#N/A</v>
      </c>
      <c r="L876" s="41" t="e">
        <f>IF(B876&lt;&gt;"",M876-J876,"")</f>
        <v>#N/A</v>
      </c>
      <c r="M876" s="41" t="e">
        <f>IF(B876&lt;&gt;"",M875+I876+K876,"")</f>
        <v>#N/A</v>
      </c>
      <c r="N876" s="41" t="str">
        <f>IF(G876&lt;&gt;"",IF(E876&gt;=$G$7,$G$5,0),"")</f>
        <v/>
      </c>
      <c r="O876" s="41" t="str">
        <f t="shared" si="124"/>
        <v/>
      </c>
      <c r="P876" s="41" t="str">
        <f>IF(G876&lt;&gt;"",R875*H876/12,"")</f>
        <v/>
      </c>
      <c r="Q876" s="41" t="str">
        <f>IF(G876&lt;&gt;"",R876-O876,"")</f>
        <v/>
      </c>
      <c r="R876" s="41" t="str">
        <f>IF(G876&lt;&gt;"",R875+N876+P876,"")</f>
        <v/>
      </c>
      <c r="T876" s="40" t="e">
        <f t="shared" si="125"/>
        <v>#N/A</v>
      </c>
      <c r="U876" s="53" t="str">
        <f>J876</f>
        <v/>
      </c>
      <c r="V876" s="53" t="e">
        <f>M876</f>
        <v>#N/A</v>
      </c>
      <c r="W876" s="53" t="str">
        <f>O876</f>
        <v/>
      </c>
      <c r="X876" s="53" t="str">
        <f>R876</f>
        <v/>
      </c>
    </row>
    <row r="877" spans="1:24" x14ac:dyDescent="0.35">
      <c r="A877" s="37" t="str">
        <f t="shared" si="118"/>
        <v/>
      </c>
      <c r="B877" s="37" t="e">
        <f>IF(F877&lt;=$G$10,VLOOKUP('[1]KALKULATOR 2023 PPK'!A892,[1]Robocze!$B$23:$C$102,2),"")</f>
        <v>#N/A</v>
      </c>
      <c r="C877" s="37" t="e">
        <f t="shared" si="119"/>
        <v>#N/A</v>
      </c>
      <c r="D877" s="38" t="e">
        <f t="shared" si="120"/>
        <v>#N/A</v>
      </c>
      <c r="E877" s="39" t="e">
        <f t="shared" si="126"/>
        <v>#N/A</v>
      </c>
      <c r="F877" s="43" t="e">
        <f t="shared" si="121"/>
        <v>#N/A</v>
      </c>
      <c r="G877" s="40" t="str">
        <f t="shared" si="122"/>
        <v/>
      </c>
      <c r="H877" s="42" t="e">
        <f>IF(F877&lt;=$G$10,$G$3,"")</f>
        <v>#N/A</v>
      </c>
      <c r="I877" s="41" t="e">
        <f>IF(B877&lt;&gt;"",$G$4,"")</f>
        <v>#N/A</v>
      </c>
      <c r="J877" s="41" t="str">
        <f t="shared" si="123"/>
        <v/>
      </c>
      <c r="K877" s="41" t="e">
        <f>IF(B877&lt;&gt;"",J877*H877/12,"")</f>
        <v>#N/A</v>
      </c>
      <c r="L877" s="41" t="e">
        <f>IF(B877&lt;&gt;"",M877-J877,"")</f>
        <v>#N/A</v>
      </c>
      <c r="M877" s="41" t="e">
        <f>IF(B877&lt;&gt;"",M876+I877+K877,"")</f>
        <v>#N/A</v>
      </c>
      <c r="N877" s="41" t="str">
        <f>IF(G877&lt;&gt;"",IF(E877&gt;=$G$7,$G$5,0),"")</f>
        <v/>
      </c>
      <c r="O877" s="41" t="str">
        <f t="shared" si="124"/>
        <v/>
      </c>
      <c r="P877" s="41" t="str">
        <f>IF(G877&lt;&gt;"",R876*H877/12,"")</f>
        <v/>
      </c>
      <c r="Q877" s="41" t="str">
        <f>IF(G877&lt;&gt;"",R877-O877,"")</f>
        <v/>
      </c>
      <c r="R877" s="41" t="str">
        <f>IF(G877&lt;&gt;"",R876+N877+P877,"")</f>
        <v/>
      </c>
      <c r="T877" s="40" t="e">
        <f t="shared" si="125"/>
        <v>#N/A</v>
      </c>
      <c r="U877" s="53" t="str">
        <f>J877</f>
        <v/>
      </c>
      <c r="V877" s="53" t="e">
        <f>M877</f>
        <v>#N/A</v>
      </c>
      <c r="W877" s="53" t="str">
        <f>O877</f>
        <v/>
      </c>
      <c r="X877" s="53" t="str">
        <f>R877</f>
        <v/>
      </c>
    </row>
    <row r="878" spans="1:24" x14ac:dyDescent="0.35">
      <c r="A878" s="37" t="str">
        <f t="shared" si="118"/>
        <v/>
      </c>
      <c r="B878" s="37" t="e">
        <f>IF(F878&lt;=$G$10,VLOOKUP('[1]KALKULATOR 2023 PPK'!A893,[1]Robocze!$B$23:$C$102,2),"")</f>
        <v>#N/A</v>
      </c>
      <c r="C878" s="37" t="e">
        <f t="shared" si="119"/>
        <v>#N/A</v>
      </c>
      <c r="D878" s="38" t="e">
        <f t="shared" si="120"/>
        <v>#N/A</v>
      </c>
      <c r="E878" s="39" t="e">
        <f t="shared" si="126"/>
        <v>#N/A</v>
      </c>
      <c r="F878" s="43" t="e">
        <f t="shared" si="121"/>
        <v>#N/A</v>
      </c>
      <c r="G878" s="40" t="str">
        <f t="shared" si="122"/>
        <v/>
      </c>
      <c r="H878" s="42" t="e">
        <f>IF(F878&lt;=$G$10,$G$3,"")</f>
        <v>#N/A</v>
      </c>
      <c r="I878" s="41" t="e">
        <f>IF(B878&lt;&gt;"",$G$4,"")</f>
        <v>#N/A</v>
      </c>
      <c r="J878" s="41" t="str">
        <f t="shared" si="123"/>
        <v/>
      </c>
      <c r="K878" s="41" t="e">
        <f>IF(B878&lt;&gt;"",J878*H878/12,"")</f>
        <v>#N/A</v>
      </c>
      <c r="L878" s="41" t="e">
        <f>IF(B878&lt;&gt;"",M878-J878,"")</f>
        <v>#N/A</v>
      </c>
      <c r="M878" s="41" t="e">
        <f>IF(B878&lt;&gt;"",M877+I878+K878,"")</f>
        <v>#N/A</v>
      </c>
      <c r="N878" s="41" t="str">
        <f>IF(G878&lt;&gt;"",IF(E878&gt;=$G$7,$G$5,0),"")</f>
        <v/>
      </c>
      <c r="O878" s="41" t="str">
        <f t="shared" si="124"/>
        <v/>
      </c>
      <c r="P878" s="41" t="str">
        <f>IF(G878&lt;&gt;"",R877*H878/12,"")</f>
        <v/>
      </c>
      <c r="Q878" s="41" t="str">
        <f>IF(G878&lt;&gt;"",R878-O878,"")</f>
        <v/>
      </c>
      <c r="R878" s="41" t="str">
        <f>IF(G878&lt;&gt;"",R877+N878+P878,"")</f>
        <v/>
      </c>
      <c r="T878" s="40" t="e">
        <f t="shared" si="125"/>
        <v>#N/A</v>
      </c>
      <c r="U878" s="53" t="str">
        <f>J878</f>
        <v/>
      </c>
      <c r="V878" s="53" t="e">
        <f>M878</f>
        <v>#N/A</v>
      </c>
      <c r="W878" s="53" t="str">
        <f>O878</f>
        <v/>
      </c>
      <c r="X878" s="53" t="str">
        <f>R878</f>
        <v/>
      </c>
    </row>
    <row r="879" spans="1:24" x14ac:dyDescent="0.35">
      <c r="A879" s="37" t="str">
        <f t="shared" si="118"/>
        <v/>
      </c>
      <c r="B879" s="37" t="e">
        <f>IF(F879&lt;=$G$10,VLOOKUP('[1]KALKULATOR 2023 PPK'!A894,[1]Robocze!$B$23:$C$102,2),"")</f>
        <v>#N/A</v>
      </c>
      <c r="C879" s="37" t="e">
        <f t="shared" si="119"/>
        <v>#N/A</v>
      </c>
      <c r="D879" s="38" t="e">
        <f t="shared" si="120"/>
        <v>#N/A</v>
      </c>
      <c r="E879" s="39" t="e">
        <f t="shared" si="126"/>
        <v>#N/A</v>
      </c>
      <c r="F879" s="43" t="e">
        <f t="shared" si="121"/>
        <v>#N/A</v>
      </c>
      <c r="G879" s="40" t="str">
        <f t="shared" si="122"/>
        <v/>
      </c>
      <c r="H879" s="42" t="e">
        <f>IF(F879&lt;=$G$10,$G$3,"")</f>
        <v>#N/A</v>
      </c>
      <c r="I879" s="41" t="e">
        <f>IF(B879&lt;&gt;"",$G$4,"")</f>
        <v>#N/A</v>
      </c>
      <c r="J879" s="41" t="str">
        <f t="shared" si="123"/>
        <v/>
      </c>
      <c r="K879" s="41" t="e">
        <f>IF(B879&lt;&gt;"",J879*H879/12,"")</f>
        <v>#N/A</v>
      </c>
      <c r="L879" s="41" t="e">
        <f>IF(B879&lt;&gt;"",M879-J879,"")</f>
        <v>#N/A</v>
      </c>
      <c r="M879" s="41" t="e">
        <f>IF(B879&lt;&gt;"",M878+I879+K879,"")</f>
        <v>#N/A</v>
      </c>
      <c r="N879" s="41" t="str">
        <f>IF(G879&lt;&gt;"",IF(E879&gt;=$G$7,$G$5,0),"")</f>
        <v/>
      </c>
      <c r="O879" s="41" t="str">
        <f t="shared" si="124"/>
        <v/>
      </c>
      <c r="P879" s="41" t="str">
        <f>IF(G879&lt;&gt;"",R878*H879/12,"")</f>
        <v/>
      </c>
      <c r="Q879" s="41" t="str">
        <f>IF(G879&lt;&gt;"",R879-O879,"")</f>
        <v/>
      </c>
      <c r="R879" s="41" t="str">
        <f>IF(G879&lt;&gt;"",R878+N879+P879,"")</f>
        <v/>
      </c>
      <c r="T879" s="40" t="e">
        <f t="shared" si="125"/>
        <v>#N/A</v>
      </c>
      <c r="U879" s="53" t="str">
        <f>J879</f>
        <v/>
      </c>
      <c r="V879" s="53" t="e">
        <f>M879</f>
        <v>#N/A</v>
      </c>
      <c r="W879" s="53" t="str">
        <f>O879</f>
        <v/>
      </c>
      <c r="X879" s="53" t="str">
        <f>R879</f>
        <v/>
      </c>
    </row>
    <row r="880" spans="1:24" x14ac:dyDescent="0.35">
      <c r="A880" s="37" t="str">
        <f t="shared" si="118"/>
        <v/>
      </c>
      <c r="B880" s="44" t="e">
        <f>IF(F880&lt;=$G$10,VLOOKUP('[1]KALKULATOR 2023 PPK'!A895,[1]Robocze!$B$23:$C$102,2),"")</f>
        <v>#N/A</v>
      </c>
      <c r="C880" s="44" t="e">
        <f t="shared" si="119"/>
        <v>#N/A</v>
      </c>
      <c r="D880" s="38" t="e">
        <f t="shared" si="120"/>
        <v>#N/A</v>
      </c>
      <c r="E880" s="45" t="e">
        <f t="shared" si="126"/>
        <v>#N/A</v>
      </c>
      <c r="F880" s="46" t="e">
        <f t="shared" si="121"/>
        <v>#N/A</v>
      </c>
      <c r="G880" s="47" t="str">
        <f t="shared" si="122"/>
        <v/>
      </c>
      <c r="H880" s="42" t="e">
        <f>IF(F880&lt;=$G$10,$G$3,"")</f>
        <v>#N/A</v>
      </c>
      <c r="I880" s="41" t="e">
        <f>IF(B880&lt;&gt;"",$G$4,"")</f>
        <v>#N/A</v>
      </c>
      <c r="J880" s="48" t="str">
        <f t="shared" si="123"/>
        <v/>
      </c>
      <c r="K880" s="41" t="e">
        <f>IF(B880&lt;&gt;"",J880*H880/12,"")</f>
        <v>#N/A</v>
      </c>
      <c r="L880" s="48" t="e">
        <f>IF(B880&lt;&gt;"",M880-J880,"")</f>
        <v>#N/A</v>
      </c>
      <c r="M880" s="41" t="e">
        <f>IF(B880&lt;&gt;"",M879+I880+K880,"")</f>
        <v>#N/A</v>
      </c>
      <c r="N880" s="41" t="str">
        <f>IF(G880&lt;&gt;"",IF(E880&gt;=$G$7,$G$5,0),"")</f>
        <v/>
      </c>
      <c r="O880" s="48" t="str">
        <f t="shared" si="124"/>
        <v/>
      </c>
      <c r="P880" s="41" t="str">
        <f>IF(G880&lt;&gt;"",R879*H880/12,"")</f>
        <v/>
      </c>
      <c r="Q880" s="48" t="str">
        <f>IF(G880&lt;&gt;"",R880-O880,"")</f>
        <v/>
      </c>
      <c r="R880" s="41" t="str">
        <f>IF(G880&lt;&gt;"",R879+N880+P880,"")</f>
        <v/>
      </c>
      <c r="T880" s="40" t="e">
        <f t="shared" si="125"/>
        <v>#N/A</v>
      </c>
      <c r="U880" s="53" t="str">
        <f>J880</f>
        <v/>
      </c>
      <c r="V880" s="53" t="e">
        <f>M880</f>
        <v>#N/A</v>
      </c>
      <c r="W880" s="53" t="str">
        <f>O880</f>
        <v/>
      </c>
      <c r="X880" s="53" t="str">
        <f>R880</f>
        <v/>
      </c>
    </row>
    <row r="881" spans="1:24" x14ac:dyDescent="0.35">
      <c r="A881" s="37" t="str">
        <f t="shared" si="118"/>
        <v/>
      </c>
      <c r="B881" s="37" t="e">
        <f>IF(F881&lt;=$G$10,VLOOKUP('[1]KALKULATOR 2023 PPK'!A896,[1]Robocze!$B$23:$C$102,2),"")</f>
        <v>#N/A</v>
      </c>
      <c r="C881" s="37" t="e">
        <f t="shared" si="119"/>
        <v>#N/A</v>
      </c>
      <c r="D881" s="38" t="e">
        <f t="shared" si="120"/>
        <v>#N/A</v>
      </c>
      <c r="E881" s="39" t="e">
        <f t="shared" si="126"/>
        <v>#N/A</v>
      </c>
      <c r="F881" s="40" t="e">
        <f t="shared" si="121"/>
        <v>#N/A</v>
      </c>
      <c r="G881" s="40" t="str">
        <f t="shared" si="122"/>
        <v/>
      </c>
      <c r="H881" s="42" t="e">
        <f>IF(F881&lt;=$G$10,$G$3,"")</f>
        <v>#N/A</v>
      </c>
      <c r="I881" s="41" t="e">
        <f>IF(B881&lt;&gt;"",$G$4,"")</f>
        <v>#N/A</v>
      </c>
      <c r="J881" s="41" t="str">
        <f t="shared" si="123"/>
        <v/>
      </c>
      <c r="K881" s="41" t="e">
        <f>IF(B881&lt;&gt;"",J881*H881/12,"")</f>
        <v>#N/A</v>
      </c>
      <c r="L881" s="41" t="e">
        <f>IF(B881&lt;&gt;"",M881-J881,"")</f>
        <v>#N/A</v>
      </c>
      <c r="M881" s="41" t="e">
        <f>IF(B881&lt;&gt;"",M880+I881+K881,"")</f>
        <v>#N/A</v>
      </c>
      <c r="N881" s="41" t="str">
        <f>IF(G881&lt;&gt;"",IF(E881&gt;=$G$7,$G$5,0),"")</f>
        <v/>
      </c>
      <c r="O881" s="41" t="str">
        <f t="shared" si="124"/>
        <v/>
      </c>
      <c r="P881" s="41" t="str">
        <f>IF(G881&lt;&gt;"",R880*H881/12,"")</f>
        <v/>
      </c>
      <c r="Q881" s="41" t="str">
        <f>IF(G881&lt;&gt;"",R881-O881,"")</f>
        <v/>
      </c>
      <c r="R881" s="41" t="str">
        <f>IF(G881&lt;&gt;"",R880+N881+P881,"")</f>
        <v/>
      </c>
      <c r="T881" s="40" t="e">
        <f t="shared" si="125"/>
        <v>#N/A</v>
      </c>
      <c r="U881" s="53" t="str">
        <f>J881</f>
        <v/>
      </c>
      <c r="V881" s="53" t="e">
        <f>M881</f>
        <v>#N/A</v>
      </c>
      <c r="W881" s="53" t="str">
        <f>O881</f>
        <v/>
      </c>
      <c r="X881" s="53" t="str">
        <f>R881</f>
        <v/>
      </c>
    </row>
    <row r="882" spans="1:24" x14ac:dyDescent="0.35">
      <c r="A882" s="37" t="str">
        <f t="shared" si="118"/>
        <v/>
      </c>
      <c r="B882" s="37" t="e">
        <f>IF(F882&lt;=$G$10,VLOOKUP('[1]KALKULATOR 2023 PPK'!A897,[1]Robocze!$B$23:$C$102,2),"")</f>
        <v>#N/A</v>
      </c>
      <c r="C882" s="37" t="e">
        <f t="shared" si="119"/>
        <v>#N/A</v>
      </c>
      <c r="D882" s="38" t="e">
        <f t="shared" si="120"/>
        <v>#N/A</v>
      </c>
      <c r="E882" s="39" t="e">
        <f t="shared" si="126"/>
        <v>#N/A</v>
      </c>
      <c r="F882" s="43" t="e">
        <f t="shared" si="121"/>
        <v>#N/A</v>
      </c>
      <c r="G882" s="40" t="str">
        <f t="shared" si="122"/>
        <v/>
      </c>
      <c r="H882" s="42" t="e">
        <f>IF(F882&lt;=$G$10,$G$3,"")</f>
        <v>#N/A</v>
      </c>
      <c r="I882" s="41" t="e">
        <f>IF(B882&lt;&gt;"",$G$4,"")</f>
        <v>#N/A</v>
      </c>
      <c r="J882" s="41" t="str">
        <f t="shared" si="123"/>
        <v/>
      </c>
      <c r="K882" s="41" t="e">
        <f>IF(B882&lt;&gt;"",J882*H882/12,"")</f>
        <v>#N/A</v>
      </c>
      <c r="L882" s="41" t="e">
        <f>IF(B882&lt;&gt;"",M882-J882,"")</f>
        <v>#N/A</v>
      </c>
      <c r="M882" s="41" t="e">
        <f>IF(B882&lt;&gt;"",M881+I882+K882,"")</f>
        <v>#N/A</v>
      </c>
      <c r="N882" s="41" t="str">
        <f>IF(G882&lt;&gt;"",IF(E882&gt;=$G$7,$G$5,0),"")</f>
        <v/>
      </c>
      <c r="O882" s="41" t="str">
        <f t="shared" si="124"/>
        <v/>
      </c>
      <c r="P882" s="41" t="str">
        <f>IF(G882&lt;&gt;"",R881*H882/12,"")</f>
        <v/>
      </c>
      <c r="Q882" s="41" t="str">
        <f>IF(G882&lt;&gt;"",R882-O882,"")</f>
        <v/>
      </c>
      <c r="R882" s="41" t="str">
        <f>IF(G882&lt;&gt;"",R881+N882+P882,"")</f>
        <v/>
      </c>
      <c r="T882" s="40" t="e">
        <f t="shared" si="125"/>
        <v>#N/A</v>
      </c>
      <c r="U882" s="53" t="str">
        <f>J882</f>
        <v/>
      </c>
      <c r="V882" s="53" t="e">
        <f>M882</f>
        <v>#N/A</v>
      </c>
      <c r="W882" s="53" t="str">
        <f>O882</f>
        <v/>
      </c>
      <c r="X882" s="53" t="str">
        <f>R882</f>
        <v/>
      </c>
    </row>
    <row r="883" spans="1:24" x14ac:dyDescent="0.35">
      <c r="A883" s="37" t="str">
        <f t="shared" si="118"/>
        <v/>
      </c>
      <c r="B883" s="37" t="e">
        <f>IF(F883&lt;=$G$10,VLOOKUP('[1]KALKULATOR 2023 PPK'!A898,[1]Robocze!$B$23:$C$102,2),"")</f>
        <v>#N/A</v>
      </c>
      <c r="C883" s="37" t="e">
        <f t="shared" si="119"/>
        <v>#N/A</v>
      </c>
      <c r="D883" s="38" t="e">
        <f t="shared" si="120"/>
        <v>#N/A</v>
      </c>
      <c r="E883" s="39" t="e">
        <f t="shared" si="126"/>
        <v>#N/A</v>
      </c>
      <c r="F883" s="43" t="e">
        <f t="shared" si="121"/>
        <v>#N/A</v>
      </c>
      <c r="G883" s="40" t="str">
        <f t="shared" si="122"/>
        <v/>
      </c>
      <c r="H883" s="42" t="e">
        <f>IF(F883&lt;=$G$10,$G$3,"")</f>
        <v>#N/A</v>
      </c>
      <c r="I883" s="41" t="e">
        <f>IF(B883&lt;&gt;"",$G$4,"")</f>
        <v>#N/A</v>
      </c>
      <c r="J883" s="41" t="str">
        <f t="shared" si="123"/>
        <v/>
      </c>
      <c r="K883" s="41" t="e">
        <f>IF(B883&lt;&gt;"",J883*H883/12,"")</f>
        <v>#N/A</v>
      </c>
      <c r="L883" s="41" t="e">
        <f>IF(B883&lt;&gt;"",M883-J883,"")</f>
        <v>#N/A</v>
      </c>
      <c r="M883" s="41" t="e">
        <f>IF(B883&lt;&gt;"",M882+I883+K883,"")</f>
        <v>#N/A</v>
      </c>
      <c r="N883" s="41" t="str">
        <f>IF(G883&lt;&gt;"",IF(E883&gt;=$G$7,$G$5,0),"")</f>
        <v/>
      </c>
      <c r="O883" s="41" t="str">
        <f t="shared" si="124"/>
        <v/>
      </c>
      <c r="P883" s="41" t="str">
        <f>IF(G883&lt;&gt;"",R882*H883/12,"")</f>
        <v/>
      </c>
      <c r="Q883" s="41" t="str">
        <f>IF(G883&lt;&gt;"",R883-O883,"")</f>
        <v/>
      </c>
      <c r="R883" s="41" t="str">
        <f>IF(G883&lt;&gt;"",R882+N883+P883,"")</f>
        <v/>
      </c>
      <c r="T883" s="40" t="e">
        <f t="shared" si="125"/>
        <v>#N/A</v>
      </c>
      <c r="U883" s="53" t="str">
        <f>J883</f>
        <v/>
      </c>
      <c r="V883" s="53" t="e">
        <f>M883</f>
        <v>#N/A</v>
      </c>
      <c r="W883" s="53" t="str">
        <f>O883</f>
        <v/>
      </c>
      <c r="X883" s="53" t="str">
        <f>R883</f>
        <v/>
      </c>
    </row>
    <row r="884" spans="1:24" x14ac:dyDescent="0.35">
      <c r="A884" s="37" t="str">
        <f t="shared" si="118"/>
        <v/>
      </c>
      <c r="B884" s="37" t="e">
        <f>IF(F884&lt;=$G$10,VLOOKUP('[1]KALKULATOR 2023 PPK'!A899,[1]Robocze!$B$23:$C$102,2),"")</f>
        <v>#N/A</v>
      </c>
      <c r="C884" s="37" t="e">
        <f t="shared" si="119"/>
        <v>#N/A</v>
      </c>
      <c r="D884" s="38" t="e">
        <f t="shared" si="120"/>
        <v>#N/A</v>
      </c>
      <c r="E884" s="39" t="e">
        <f t="shared" si="126"/>
        <v>#N/A</v>
      </c>
      <c r="F884" s="43" t="e">
        <f t="shared" si="121"/>
        <v>#N/A</v>
      </c>
      <c r="G884" s="40" t="str">
        <f t="shared" si="122"/>
        <v/>
      </c>
      <c r="H884" s="42" t="e">
        <f>IF(F884&lt;=$G$10,$G$3,"")</f>
        <v>#N/A</v>
      </c>
      <c r="I884" s="41" t="e">
        <f>IF(B884&lt;&gt;"",$G$4,"")</f>
        <v>#N/A</v>
      </c>
      <c r="J884" s="41" t="str">
        <f t="shared" si="123"/>
        <v/>
      </c>
      <c r="K884" s="41" t="e">
        <f>IF(B884&lt;&gt;"",J884*H884/12,"")</f>
        <v>#N/A</v>
      </c>
      <c r="L884" s="41" t="e">
        <f>IF(B884&lt;&gt;"",M884-J884,"")</f>
        <v>#N/A</v>
      </c>
      <c r="M884" s="41" t="e">
        <f>IF(B884&lt;&gt;"",M883+I884+K884,"")</f>
        <v>#N/A</v>
      </c>
      <c r="N884" s="41" t="str">
        <f>IF(G884&lt;&gt;"",IF(E884&gt;=$G$7,$G$5,0),"")</f>
        <v/>
      </c>
      <c r="O884" s="41" t="str">
        <f t="shared" si="124"/>
        <v/>
      </c>
      <c r="P884" s="41" t="str">
        <f>IF(G884&lt;&gt;"",R883*H884/12,"")</f>
        <v/>
      </c>
      <c r="Q884" s="41" t="str">
        <f>IF(G884&lt;&gt;"",R884-O884,"")</f>
        <v/>
      </c>
      <c r="R884" s="41" t="str">
        <f>IF(G884&lt;&gt;"",R883+N884+P884,"")</f>
        <v/>
      </c>
      <c r="T884" s="40" t="e">
        <f t="shared" si="125"/>
        <v>#N/A</v>
      </c>
      <c r="U884" s="53" t="str">
        <f>J884</f>
        <v/>
      </c>
      <c r="V884" s="53" t="e">
        <f>M884</f>
        <v>#N/A</v>
      </c>
      <c r="W884" s="53" t="str">
        <f>O884</f>
        <v/>
      </c>
      <c r="X884" s="53" t="str">
        <f>R884</f>
        <v/>
      </c>
    </row>
    <row r="885" spans="1:24" x14ac:dyDescent="0.35">
      <c r="A885" s="37" t="str">
        <f t="shared" si="118"/>
        <v/>
      </c>
      <c r="B885" s="37" t="e">
        <f>IF(F885&lt;=$G$10,VLOOKUP('[1]KALKULATOR 2023 PPK'!A900,[1]Robocze!$B$23:$C$102,2),"")</f>
        <v>#N/A</v>
      </c>
      <c r="C885" s="37" t="e">
        <f t="shared" si="119"/>
        <v>#N/A</v>
      </c>
      <c r="D885" s="38" t="e">
        <f t="shared" si="120"/>
        <v>#N/A</v>
      </c>
      <c r="E885" s="39" t="e">
        <f t="shared" si="126"/>
        <v>#N/A</v>
      </c>
      <c r="F885" s="43" t="e">
        <f t="shared" si="121"/>
        <v>#N/A</v>
      </c>
      <c r="G885" s="40" t="str">
        <f t="shared" si="122"/>
        <v/>
      </c>
      <c r="H885" s="42" t="e">
        <f>IF(F885&lt;=$G$10,$G$3,"")</f>
        <v>#N/A</v>
      </c>
      <c r="I885" s="41" t="e">
        <f>IF(B885&lt;&gt;"",$G$4,"")</f>
        <v>#N/A</v>
      </c>
      <c r="J885" s="41" t="str">
        <f t="shared" si="123"/>
        <v/>
      </c>
      <c r="K885" s="41" t="e">
        <f>IF(B885&lt;&gt;"",J885*H885/12,"")</f>
        <v>#N/A</v>
      </c>
      <c r="L885" s="41" t="e">
        <f>IF(B885&lt;&gt;"",M885-J885,"")</f>
        <v>#N/A</v>
      </c>
      <c r="M885" s="41" t="e">
        <f>IF(B885&lt;&gt;"",M884+I885+K885,"")</f>
        <v>#N/A</v>
      </c>
      <c r="N885" s="41" t="str">
        <f>IF(G885&lt;&gt;"",IF(E885&gt;=$G$7,$G$5,0),"")</f>
        <v/>
      </c>
      <c r="O885" s="41" t="str">
        <f t="shared" si="124"/>
        <v/>
      </c>
      <c r="P885" s="41" t="str">
        <f>IF(G885&lt;&gt;"",R884*H885/12,"")</f>
        <v/>
      </c>
      <c r="Q885" s="41" t="str">
        <f>IF(G885&lt;&gt;"",R885-O885,"")</f>
        <v/>
      </c>
      <c r="R885" s="41" t="str">
        <f>IF(G885&lt;&gt;"",R884+N885+P885,"")</f>
        <v/>
      </c>
      <c r="T885" s="40" t="e">
        <f t="shared" si="125"/>
        <v>#N/A</v>
      </c>
      <c r="U885" s="53" t="str">
        <f>J885</f>
        <v/>
      </c>
      <c r="V885" s="53" t="e">
        <f>M885</f>
        <v>#N/A</v>
      </c>
      <c r="W885" s="53" t="str">
        <f>O885</f>
        <v/>
      </c>
      <c r="X885" s="53" t="str">
        <f>R885</f>
        <v/>
      </c>
    </row>
    <row r="886" spans="1:24" x14ac:dyDescent="0.35">
      <c r="A886" s="37" t="str">
        <f t="shared" si="118"/>
        <v/>
      </c>
      <c r="B886" s="37" t="e">
        <f>IF(F886&lt;=$G$10,VLOOKUP('[1]KALKULATOR 2023 PPK'!A901,[1]Robocze!$B$23:$C$102,2),"")</f>
        <v>#N/A</v>
      </c>
      <c r="C886" s="37" t="e">
        <f t="shared" si="119"/>
        <v>#N/A</v>
      </c>
      <c r="D886" s="38" t="e">
        <f t="shared" si="120"/>
        <v>#N/A</v>
      </c>
      <c r="E886" s="39" t="e">
        <f t="shared" si="126"/>
        <v>#N/A</v>
      </c>
      <c r="F886" s="43" t="e">
        <f t="shared" si="121"/>
        <v>#N/A</v>
      </c>
      <c r="G886" s="40" t="str">
        <f t="shared" si="122"/>
        <v/>
      </c>
      <c r="H886" s="42" t="e">
        <f>IF(F886&lt;=$G$10,$G$3,"")</f>
        <v>#N/A</v>
      </c>
      <c r="I886" s="41" t="e">
        <f>IF(B886&lt;&gt;"",$G$4,"")</f>
        <v>#N/A</v>
      </c>
      <c r="J886" s="41" t="str">
        <f t="shared" si="123"/>
        <v/>
      </c>
      <c r="K886" s="41" t="e">
        <f>IF(B886&lt;&gt;"",J886*H886/12,"")</f>
        <v>#N/A</v>
      </c>
      <c r="L886" s="41" t="e">
        <f>IF(B886&lt;&gt;"",M886-J886,"")</f>
        <v>#N/A</v>
      </c>
      <c r="M886" s="41" t="e">
        <f>IF(B886&lt;&gt;"",M885+I886+K886,"")</f>
        <v>#N/A</v>
      </c>
      <c r="N886" s="41" t="str">
        <f>IF(G886&lt;&gt;"",IF(E886&gt;=$G$7,$G$5,0),"")</f>
        <v/>
      </c>
      <c r="O886" s="41" t="str">
        <f t="shared" si="124"/>
        <v/>
      </c>
      <c r="P886" s="41" t="str">
        <f>IF(G886&lt;&gt;"",R885*H886/12,"")</f>
        <v/>
      </c>
      <c r="Q886" s="41" t="str">
        <f>IF(G886&lt;&gt;"",R886-O886,"")</f>
        <v/>
      </c>
      <c r="R886" s="41" t="str">
        <f>IF(G886&lt;&gt;"",R885+N886+P886,"")</f>
        <v/>
      </c>
      <c r="T886" s="40" t="e">
        <f t="shared" si="125"/>
        <v>#N/A</v>
      </c>
      <c r="U886" s="53" t="str">
        <f>J886</f>
        <v/>
      </c>
      <c r="V886" s="53" t="e">
        <f>M886</f>
        <v>#N/A</v>
      </c>
      <c r="W886" s="53" t="str">
        <f>O886</f>
        <v/>
      </c>
      <c r="X886" s="53" t="str">
        <f>R886</f>
        <v/>
      </c>
    </row>
    <row r="887" spans="1:24" x14ac:dyDescent="0.35">
      <c r="A887" s="37" t="str">
        <f t="shared" si="118"/>
        <v/>
      </c>
      <c r="B887" s="37" t="e">
        <f>IF(F887&lt;=$G$10,VLOOKUP('[1]KALKULATOR 2023 PPK'!A902,[1]Robocze!$B$23:$C$102,2),"")</f>
        <v>#N/A</v>
      </c>
      <c r="C887" s="37" t="e">
        <f t="shared" si="119"/>
        <v>#N/A</v>
      </c>
      <c r="D887" s="38" t="e">
        <f t="shared" si="120"/>
        <v>#N/A</v>
      </c>
      <c r="E887" s="39" t="e">
        <f t="shared" si="126"/>
        <v>#N/A</v>
      </c>
      <c r="F887" s="43" t="e">
        <f t="shared" si="121"/>
        <v>#N/A</v>
      </c>
      <c r="G887" s="40" t="str">
        <f t="shared" si="122"/>
        <v/>
      </c>
      <c r="H887" s="42" t="e">
        <f>IF(F887&lt;=$G$10,$G$3,"")</f>
        <v>#N/A</v>
      </c>
      <c r="I887" s="41" t="e">
        <f>IF(B887&lt;&gt;"",$G$4,"")</f>
        <v>#N/A</v>
      </c>
      <c r="J887" s="41" t="str">
        <f t="shared" si="123"/>
        <v/>
      </c>
      <c r="K887" s="41" t="e">
        <f>IF(B887&lt;&gt;"",J887*H887/12,"")</f>
        <v>#N/A</v>
      </c>
      <c r="L887" s="41" t="e">
        <f>IF(B887&lt;&gt;"",M887-J887,"")</f>
        <v>#N/A</v>
      </c>
      <c r="M887" s="41" t="e">
        <f>IF(B887&lt;&gt;"",M886+I887+K887,"")</f>
        <v>#N/A</v>
      </c>
      <c r="N887" s="41" t="str">
        <f>IF(G887&lt;&gt;"",IF(E887&gt;=$G$7,$G$5,0),"")</f>
        <v/>
      </c>
      <c r="O887" s="41" t="str">
        <f t="shared" si="124"/>
        <v/>
      </c>
      <c r="P887" s="41" t="str">
        <f>IF(G887&lt;&gt;"",R886*H887/12,"")</f>
        <v/>
      </c>
      <c r="Q887" s="41" t="str">
        <f>IF(G887&lt;&gt;"",R887-O887,"")</f>
        <v/>
      </c>
      <c r="R887" s="41" t="str">
        <f>IF(G887&lt;&gt;"",R886+N887+P887,"")</f>
        <v/>
      </c>
      <c r="T887" s="40" t="e">
        <f t="shared" si="125"/>
        <v>#N/A</v>
      </c>
      <c r="U887" s="53" t="str">
        <f>J887</f>
        <v/>
      </c>
      <c r="V887" s="53" t="e">
        <f>M887</f>
        <v>#N/A</v>
      </c>
      <c r="W887" s="53" t="str">
        <f>O887</f>
        <v/>
      </c>
      <c r="X887" s="53" t="str">
        <f>R887</f>
        <v/>
      </c>
    </row>
    <row r="888" spans="1:24" x14ac:dyDescent="0.35">
      <c r="A888" s="37" t="str">
        <f t="shared" si="118"/>
        <v/>
      </c>
      <c r="B888" s="37" t="e">
        <f>IF(F888&lt;=$G$10,VLOOKUP('[1]KALKULATOR 2023 PPK'!A903,[1]Robocze!$B$23:$C$102,2),"")</f>
        <v>#N/A</v>
      </c>
      <c r="C888" s="37" t="e">
        <f t="shared" si="119"/>
        <v>#N/A</v>
      </c>
      <c r="D888" s="38" t="e">
        <f t="shared" si="120"/>
        <v>#N/A</v>
      </c>
      <c r="E888" s="39" t="e">
        <f t="shared" si="126"/>
        <v>#N/A</v>
      </c>
      <c r="F888" s="43" t="e">
        <f t="shared" si="121"/>
        <v>#N/A</v>
      </c>
      <c r="G888" s="40" t="str">
        <f t="shared" si="122"/>
        <v/>
      </c>
      <c r="H888" s="42" t="e">
        <f>IF(F888&lt;=$G$10,$G$3,"")</f>
        <v>#N/A</v>
      </c>
      <c r="I888" s="41" t="e">
        <f>IF(B888&lt;&gt;"",$G$4,"")</f>
        <v>#N/A</v>
      </c>
      <c r="J888" s="41" t="str">
        <f t="shared" si="123"/>
        <v/>
      </c>
      <c r="K888" s="41" t="e">
        <f>IF(B888&lt;&gt;"",J888*H888/12,"")</f>
        <v>#N/A</v>
      </c>
      <c r="L888" s="41" t="e">
        <f>IF(B888&lt;&gt;"",M888-J888,"")</f>
        <v>#N/A</v>
      </c>
      <c r="M888" s="41" t="e">
        <f>IF(B888&lt;&gt;"",M887+I888+K888,"")</f>
        <v>#N/A</v>
      </c>
      <c r="N888" s="41" t="str">
        <f>IF(G888&lt;&gt;"",IF(E888&gt;=$G$7,$G$5,0),"")</f>
        <v/>
      </c>
      <c r="O888" s="41" t="str">
        <f t="shared" si="124"/>
        <v/>
      </c>
      <c r="P888" s="41" t="str">
        <f>IF(G888&lt;&gt;"",R887*H888/12,"")</f>
        <v/>
      </c>
      <c r="Q888" s="41" t="str">
        <f>IF(G888&lt;&gt;"",R888-O888,"")</f>
        <v/>
      </c>
      <c r="R888" s="41" t="str">
        <f>IF(G888&lt;&gt;"",R887+N888+P888,"")</f>
        <v/>
      </c>
      <c r="T888" s="40" t="e">
        <f t="shared" si="125"/>
        <v>#N/A</v>
      </c>
      <c r="U888" s="53" t="str">
        <f>J888</f>
        <v/>
      </c>
      <c r="V888" s="53" t="e">
        <f>M888</f>
        <v>#N/A</v>
      </c>
      <c r="W888" s="53" t="str">
        <f>O888</f>
        <v/>
      </c>
      <c r="X888" s="53" t="str">
        <f>R888</f>
        <v/>
      </c>
    </row>
    <row r="889" spans="1:24" x14ac:dyDescent="0.35">
      <c r="A889" s="37" t="str">
        <f t="shared" si="118"/>
        <v/>
      </c>
      <c r="B889" s="37" t="e">
        <f>IF(F889&lt;=$G$10,VLOOKUP('[1]KALKULATOR 2023 PPK'!A904,[1]Robocze!$B$23:$C$102,2),"")</f>
        <v>#N/A</v>
      </c>
      <c r="C889" s="37" t="e">
        <f t="shared" si="119"/>
        <v>#N/A</v>
      </c>
      <c r="D889" s="38" t="e">
        <f t="shared" si="120"/>
        <v>#N/A</v>
      </c>
      <c r="E889" s="39" t="e">
        <f t="shared" si="126"/>
        <v>#N/A</v>
      </c>
      <c r="F889" s="43" t="e">
        <f t="shared" si="121"/>
        <v>#N/A</v>
      </c>
      <c r="G889" s="40" t="str">
        <f t="shared" si="122"/>
        <v/>
      </c>
      <c r="H889" s="42" t="e">
        <f>IF(F889&lt;=$G$10,$G$3,"")</f>
        <v>#N/A</v>
      </c>
      <c r="I889" s="41" t="e">
        <f>IF(B889&lt;&gt;"",$G$4,"")</f>
        <v>#N/A</v>
      </c>
      <c r="J889" s="41" t="str">
        <f t="shared" si="123"/>
        <v/>
      </c>
      <c r="K889" s="41" t="e">
        <f>IF(B889&lt;&gt;"",J889*H889/12,"")</f>
        <v>#N/A</v>
      </c>
      <c r="L889" s="41" t="e">
        <f>IF(B889&lt;&gt;"",M889-J889,"")</f>
        <v>#N/A</v>
      </c>
      <c r="M889" s="41" t="e">
        <f>IF(B889&lt;&gt;"",M888+I889+K889,"")</f>
        <v>#N/A</v>
      </c>
      <c r="N889" s="41" t="str">
        <f>IF(G889&lt;&gt;"",IF(E889&gt;=$G$7,$G$5,0),"")</f>
        <v/>
      </c>
      <c r="O889" s="41" t="str">
        <f t="shared" si="124"/>
        <v/>
      </c>
      <c r="P889" s="41" t="str">
        <f>IF(G889&lt;&gt;"",R888*H889/12,"")</f>
        <v/>
      </c>
      <c r="Q889" s="41" t="str">
        <f>IF(G889&lt;&gt;"",R889-O889,"")</f>
        <v/>
      </c>
      <c r="R889" s="41" t="str">
        <f>IF(G889&lt;&gt;"",R888+N889+P889,"")</f>
        <v/>
      </c>
      <c r="T889" s="40" t="e">
        <f t="shared" si="125"/>
        <v>#N/A</v>
      </c>
      <c r="U889" s="53" t="str">
        <f>J889</f>
        <v/>
      </c>
      <c r="V889" s="53" t="e">
        <f>M889</f>
        <v>#N/A</v>
      </c>
      <c r="W889" s="53" t="str">
        <f>O889</f>
        <v/>
      </c>
      <c r="X889" s="53" t="str">
        <f>R889</f>
        <v/>
      </c>
    </row>
    <row r="890" spans="1:24" x14ac:dyDescent="0.35">
      <c r="A890" s="37" t="str">
        <f t="shared" si="118"/>
        <v/>
      </c>
      <c r="B890" s="37" t="e">
        <f>IF(F890&lt;=$G$10,VLOOKUP('[1]KALKULATOR 2023 PPK'!A905,[1]Robocze!$B$23:$C$102,2),"")</f>
        <v>#N/A</v>
      </c>
      <c r="C890" s="37" t="e">
        <f t="shared" si="119"/>
        <v>#N/A</v>
      </c>
      <c r="D890" s="38" t="e">
        <f t="shared" si="120"/>
        <v>#N/A</v>
      </c>
      <c r="E890" s="39" t="e">
        <f t="shared" si="126"/>
        <v>#N/A</v>
      </c>
      <c r="F890" s="43" t="e">
        <f t="shared" si="121"/>
        <v>#N/A</v>
      </c>
      <c r="G890" s="40" t="str">
        <f t="shared" si="122"/>
        <v/>
      </c>
      <c r="H890" s="42" t="e">
        <f>IF(F890&lt;=$G$10,$G$3,"")</f>
        <v>#N/A</v>
      </c>
      <c r="I890" s="41" t="e">
        <f>IF(B890&lt;&gt;"",$G$4,"")</f>
        <v>#N/A</v>
      </c>
      <c r="J890" s="41" t="str">
        <f t="shared" si="123"/>
        <v/>
      </c>
      <c r="K890" s="41" t="e">
        <f>IF(B890&lt;&gt;"",J890*H890/12,"")</f>
        <v>#N/A</v>
      </c>
      <c r="L890" s="41" t="e">
        <f>IF(B890&lt;&gt;"",M890-J890,"")</f>
        <v>#N/A</v>
      </c>
      <c r="M890" s="41" t="e">
        <f>IF(B890&lt;&gt;"",M889+I890+K890,"")</f>
        <v>#N/A</v>
      </c>
      <c r="N890" s="41" t="str">
        <f>IF(G890&lt;&gt;"",IF(E890&gt;=$G$7,$G$5,0),"")</f>
        <v/>
      </c>
      <c r="O890" s="41" t="str">
        <f t="shared" si="124"/>
        <v/>
      </c>
      <c r="P890" s="41" t="str">
        <f>IF(G890&lt;&gt;"",R889*H890/12,"")</f>
        <v/>
      </c>
      <c r="Q890" s="41" t="str">
        <f>IF(G890&lt;&gt;"",R890-O890,"")</f>
        <v/>
      </c>
      <c r="R890" s="41" t="str">
        <f>IF(G890&lt;&gt;"",R889+N890+P890,"")</f>
        <v/>
      </c>
      <c r="T890" s="40" t="e">
        <f t="shared" si="125"/>
        <v>#N/A</v>
      </c>
      <c r="U890" s="53" t="str">
        <f>J890</f>
        <v/>
      </c>
      <c r="V890" s="53" t="e">
        <f>M890</f>
        <v>#N/A</v>
      </c>
      <c r="W890" s="53" t="str">
        <f>O890</f>
        <v/>
      </c>
      <c r="X890" s="53" t="str">
        <f>R890</f>
        <v/>
      </c>
    </row>
    <row r="891" spans="1:24" x14ac:dyDescent="0.35">
      <c r="A891" s="37" t="str">
        <f t="shared" si="118"/>
        <v/>
      </c>
      <c r="B891" s="37" t="e">
        <f>IF(F891&lt;=$G$10,VLOOKUP('[1]KALKULATOR 2023 PPK'!A906,[1]Robocze!$B$23:$C$102,2),"")</f>
        <v>#N/A</v>
      </c>
      <c r="C891" s="37" t="e">
        <f t="shared" si="119"/>
        <v>#N/A</v>
      </c>
      <c r="D891" s="38" t="e">
        <f t="shared" si="120"/>
        <v>#N/A</v>
      </c>
      <c r="E891" s="39" t="e">
        <f t="shared" si="126"/>
        <v>#N/A</v>
      </c>
      <c r="F891" s="43" t="e">
        <f t="shared" si="121"/>
        <v>#N/A</v>
      </c>
      <c r="G891" s="40" t="str">
        <f t="shared" si="122"/>
        <v/>
      </c>
      <c r="H891" s="42" t="e">
        <f>IF(F891&lt;=$G$10,$G$3,"")</f>
        <v>#N/A</v>
      </c>
      <c r="I891" s="41" t="e">
        <f>IF(B891&lt;&gt;"",$G$4,"")</f>
        <v>#N/A</v>
      </c>
      <c r="J891" s="41" t="str">
        <f t="shared" si="123"/>
        <v/>
      </c>
      <c r="K891" s="41" t="e">
        <f>IF(B891&lt;&gt;"",J891*H891/12,"")</f>
        <v>#N/A</v>
      </c>
      <c r="L891" s="41" t="e">
        <f>IF(B891&lt;&gt;"",M891-J891,"")</f>
        <v>#N/A</v>
      </c>
      <c r="M891" s="41" t="e">
        <f>IF(B891&lt;&gt;"",M890+I891+K891,"")</f>
        <v>#N/A</v>
      </c>
      <c r="N891" s="41" t="str">
        <f>IF(G891&lt;&gt;"",IF(E891&gt;=$G$7,$G$5,0),"")</f>
        <v/>
      </c>
      <c r="O891" s="41" t="str">
        <f t="shared" si="124"/>
        <v/>
      </c>
      <c r="P891" s="41" t="str">
        <f>IF(G891&lt;&gt;"",R890*H891/12,"")</f>
        <v/>
      </c>
      <c r="Q891" s="41" t="str">
        <f>IF(G891&lt;&gt;"",R891-O891,"")</f>
        <v/>
      </c>
      <c r="R891" s="41" t="str">
        <f>IF(G891&lt;&gt;"",R890+N891+P891,"")</f>
        <v/>
      </c>
      <c r="T891" s="40" t="e">
        <f t="shared" si="125"/>
        <v>#N/A</v>
      </c>
      <c r="U891" s="53" t="str">
        <f>J891</f>
        <v/>
      </c>
      <c r="V891" s="53" t="e">
        <f>M891</f>
        <v>#N/A</v>
      </c>
      <c r="W891" s="53" t="str">
        <f>O891</f>
        <v/>
      </c>
      <c r="X891" s="53" t="str">
        <f>R891</f>
        <v/>
      </c>
    </row>
    <row r="892" spans="1:24" x14ac:dyDescent="0.35">
      <c r="A892" s="37" t="str">
        <f t="shared" si="118"/>
        <v/>
      </c>
      <c r="B892" s="44" t="e">
        <f>IF(F892&lt;=$G$10,VLOOKUP('[1]KALKULATOR 2023 PPK'!A907,[1]Robocze!$B$23:$C$102,2),"")</f>
        <v>#N/A</v>
      </c>
      <c r="C892" s="44" t="e">
        <f t="shared" si="119"/>
        <v>#N/A</v>
      </c>
      <c r="D892" s="38" t="e">
        <f t="shared" si="120"/>
        <v>#N/A</v>
      </c>
      <c r="E892" s="45" t="e">
        <f t="shared" si="126"/>
        <v>#N/A</v>
      </c>
      <c r="F892" s="46" t="e">
        <f t="shared" si="121"/>
        <v>#N/A</v>
      </c>
      <c r="G892" s="47" t="str">
        <f t="shared" si="122"/>
        <v/>
      </c>
      <c r="H892" s="42" t="e">
        <f>IF(F892&lt;=$G$10,$G$3,"")</f>
        <v>#N/A</v>
      </c>
      <c r="I892" s="41" t="e">
        <f>IF(B892&lt;&gt;"",$G$4,"")</f>
        <v>#N/A</v>
      </c>
      <c r="J892" s="48" t="str">
        <f t="shared" si="123"/>
        <v/>
      </c>
      <c r="K892" s="41" t="e">
        <f>IF(B892&lt;&gt;"",J892*H892/12,"")</f>
        <v>#N/A</v>
      </c>
      <c r="L892" s="48" t="e">
        <f>IF(B892&lt;&gt;"",M892-J892,"")</f>
        <v>#N/A</v>
      </c>
      <c r="M892" s="41" t="e">
        <f>IF(B892&lt;&gt;"",M891+I892+K892,"")</f>
        <v>#N/A</v>
      </c>
      <c r="N892" s="41" t="str">
        <f>IF(G892&lt;&gt;"",IF(E892&gt;=$G$7,$G$5,0),"")</f>
        <v/>
      </c>
      <c r="O892" s="48" t="str">
        <f t="shared" si="124"/>
        <v/>
      </c>
      <c r="P892" s="41" t="str">
        <f>IF(G892&lt;&gt;"",R891*H892/12,"")</f>
        <v/>
      </c>
      <c r="Q892" s="48" t="str">
        <f>IF(G892&lt;&gt;"",R892-O892,"")</f>
        <v/>
      </c>
      <c r="R892" s="41" t="str">
        <f>IF(G892&lt;&gt;"",R891+N892+P892,"")</f>
        <v/>
      </c>
      <c r="T892" s="40" t="e">
        <f t="shared" si="125"/>
        <v>#N/A</v>
      </c>
      <c r="U892" s="53" t="str">
        <f>J892</f>
        <v/>
      </c>
      <c r="V892" s="53" t="e">
        <f>M892</f>
        <v>#N/A</v>
      </c>
      <c r="W892" s="53" t="str">
        <f>O892</f>
        <v/>
      </c>
      <c r="X892" s="53" t="str">
        <f>R892</f>
        <v/>
      </c>
    </row>
    <row r="893" spans="1:24" x14ac:dyDescent="0.35">
      <c r="A893" s="37" t="str">
        <f t="shared" si="118"/>
        <v/>
      </c>
      <c r="B893" s="37" t="e">
        <f>IF(F893&lt;=$G$10,VLOOKUP('[1]KALKULATOR 2023 PPK'!A908,[1]Robocze!$B$23:$C$102,2),"")</f>
        <v>#N/A</v>
      </c>
      <c r="C893" s="37" t="e">
        <f t="shared" si="119"/>
        <v>#N/A</v>
      </c>
      <c r="D893" s="38" t="e">
        <f t="shared" si="120"/>
        <v>#N/A</v>
      </c>
      <c r="E893" s="39" t="e">
        <f t="shared" si="126"/>
        <v>#N/A</v>
      </c>
      <c r="F893" s="40" t="e">
        <f t="shared" si="121"/>
        <v>#N/A</v>
      </c>
      <c r="G893" s="40" t="str">
        <f t="shared" si="122"/>
        <v/>
      </c>
      <c r="H893" s="42" t="e">
        <f>IF(F893&lt;=$G$10,$G$3,"")</f>
        <v>#N/A</v>
      </c>
      <c r="I893" s="41" t="e">
        <f>IF(B893&lt;&gt;"",$G$4,"")</f>
        <v>#N/A</v>
      </c>
      <c r="J893" s="41" t="str">
        <f t="shared" si="123"/>
        <v/>
      </c>
      <c r="K893" s="41" t="e">
        <f>IF(B893&lt;&gt;"",J893*H893/12,"")</f>
        <v>#N/A</v>
      </c>
      <c r="L893" s="41" t="e">
        <f>IF(B893&lt;&gt;"",M893-J893,"")</f>
        <v>#N/A</v>
      </c>
      <c r="M893" s="41" t="e">
        <f>IF(B893&lt;&gt;"",M892+I893+K893,"")</f>
        <v>#N/A</v>
      </c>
      <c r="N893" s="41" t="str">
        <f>IF(G893&lt;&gt;"",IF(E893&gt;=$G$7,$G$5,0),"")</f>
        <v/>
      </c>
      <c r="O893" s="41" t="str">
        <f t="shared" si="124"/>
        <v/>
      </c>
      <c r="P893" s="41" t="str">
        <f>IF(G893&lt;&gt;"",R892*H893/12,"")</f>
        <v/>
      </c>
      <c r="Q893" s="41" t="str">
        <f>IF(G893&lt;&gt;"",R893-O893,"")</f>
        <v/>
      </c>
      <c r="R893" s="41" t="str">
        <f>IF(G893&lt;&gt;"",R892+N893+P893,"")</f>
        <v/>
      </c>
      <c r="T893" s="40" t="e">
        <f t="shared" si="125"/>
        <v>#N/A</v>
      </c>
      <c r="U893" s="53" t="str">
        <f>J893</f>
        <v/>
      </c>
      <c r="V893" s="53" t="e">
        <f>M893</f>
        <v>#N/A</v>
      </c>
      <c r="W893" s="53" t="str">
        <f>O893</f>
        <v/>
      </c>
      <c r="X893" s="53" t="str">
        <f>R893</f>
        <v/>
      </c>
    </row>
    <row r="894" spans="1:24" x14ac:dyDescent="0.35">
      <c r="A894" s="37" t="str">
        <f t="shared" si="118"/>
        <v/>
      </c>
      <c r="B894" s="37" t="e">
        <f>IF(F894&lt;=$G$10,VLOOKUP('[1]KALKULATOR 2023 PPK'!A909,[1]Robocze!$B$23:$C$102,2),"")</f>
        <v>#N/A</v>
      </c>
      <c r="C894" s="37" t="e">
        <f t="shared" si="119"/>
        <v>#N/A</v>
      </c>
      <c r="D894" s="38" t="e">
        <f t="shared" si="120"/>
        <v>#N/A</v>
      </c>
      <c r="E894" s="39" t="e">
        <f t="shared" si="126"/>
        <v>#N/A</v>
      </c>
      <c r="F894" s="43" t="e">
        <f t="shared" si="121"/>
        <v>#N/A</v>
      </c>
      <c r="G894" s="40" t="str">
        <f t="shared" si="122"/>
        <v/>
      </c>
      <c r="H894" s="42" t="e">
        <f>IF(F894&lt;=$G$10,$G$3,"")</f>
        <v>#N/A</v>
      </c>
      <c r="I894" s="41" t="e">
        <f>IF(B894&lt;&gt;"",$G$4,"")</f>
        <v>#N/A</v>
      </c>
      <c r="J894" s="41" t="str">
        <f t="shared" si="123"/>
        <v/>
      </c>
      <c r="K894" s="41" t="e">
        <f>IF(B894&lt;&gt;"",J894*H894/12,"")</f>
        <v>#N/A</v>
      </c>
      <c r="L894" s="41" t="e">
        <f>IF(B894&lt;&gt;"",M894-J894,"")</f>
        <v>#N/A</v>
      </c>
      <c r="M894" s="41" t="e">
        <f>IF(B894&lt;&gt;"",M893+I894+K894,"")</f>
        <v>#N/A</v>
      </c>
      <c r="N894" s="41" t="str">
        <f>IF(G894&lt;&gt;"",IF(E894&gt;=$G$7,$G$5,0),"")</f>
        <v/>
      </c>
      <c r="O894" s="41" t="str">
        <f t="shared" si="124"/>
        <v/>
      </c>
      <c r="P894" s="41" t="str">
        <f>IF(G894&lt;&gt;"",R893*H894/12,"")</f>
        <v/>
      </c>
      <c r="Q894" s="41" t="str">
        <f>IF(G894&lt;&gt;"",R894-O894,"")</f>
        <v/>
      </c>
      <c r="R894" s="41" t="str">
        <f>IF(G894&lt;&gt;"",R893+N894+P894,"")</f>
        <v/>
      </c>
      <c r="T894" s="40" t="e">
        <f t="shared" si="125"/>
        <v>#N/A</v>
      </c>
      <c r="U894" s="53" t="str">
        <f>J894</f>
        <v/>
      </c>
      <c r="V894" s="53" t="e">
        <f>M894</f>
        <v>#N/A</v>
      </c>
      <c r="W894" s="53" t="str">
        <f>O894</f>
        <v/>
      </c>
      <c r="X894" s="53" t="str">
        <f>R894</f>
        <v/>
      </c>
    </row>
    <row r="895" spans="1:24" x14ac:dyDescent="0.35">
      <c r="A895" s="37" t="str">
        <f t="shared" si="118"/>
        <v/>
      </c>
      <c r="B895" s="37" t="e">
        <f>IF(F895&lt;=$G$10,VLOOKUP('[1]KALKULATOR 2023 PPK'!A910,[1]Robocze!$B$23:$C$102,2),"")</f>
        <v>#N/A</v>
      </c>
      <c r="C895" s="37" t="e">
        <f t="shared" si="119"/>
        <v>#N/A</v>
      </c>
      <c r="D895" s="38" t="e">
        <f t="shared" si="120"/>
        <v>#N/A</v>
      </c>
      <c r="E895" s="39" t="e">
        <f t="shared" si="126"/>
        <v>#N/A</v>
      </c>
      <c r="F895" s="43" t="e">
        <f t="shared" si="121"/>
        <v>#N/A</v>
      </c>
      <c r="G895" s="40" t="str">
        <f t="shared" si="122"/>
        <v/>
      </c>
      <c r="H895" s="42" t="e">
        <f>IF(F895&lt;=$G$10,$G$3,"")</f>
        <v>#N/A</v>
      </c>
      <c r="I895" s="41" t="e">
        <f>IF(B895&lt;&gt;"",$G$4,"")</f>
        <v>#N/A</v>
      </c>
      <c r="J895" s="41" t="str">
        <f t="shared" si="123"/>
        <v/>
      </c>
      <c r="K895" s="41" t="e">
        <f>IF(B895&lt;&gt;"",J895*H895/12,"")</f>
        <v>#N/A</v>
      </c>
      <c r="L895" s="41" t="e">
        <f>IF(B895&lt;&gt;"",M895-J895,"")</f>
        <v>#N/A</v>
      </c>
      <c r="M895" s="41" t="e">
        <f>IF(B895&lt;&gt;"",M894+I895+K895,"")</f>
        <v>#N/A</v>
      </c>
      <c r="N895" s="41" t="str">
        <f>IF(G895&lt;&gt;"",IF(E895&gt;=$G$7,$G$5,0),"")</f>
        <v/>
      </c>
      <c r="O895" s="41" t="str">
        <f t="shared" si="124"/>
        <v/>
      </c>
      <c r="P895" s="41" t="str">
        <f>IF(G895&lt;&gt;"",R894*H895/12,"")</f>
        <v/>
      </c>
      <c r="Q895" s="41" t="str">
        <f>IF(G895&lt;&gt;"",R895-O895,"")</f>
        <v/>
      </c>
      <c r="R895" s="41" t="str">
        <f>IF(G895&lt;&gt;"",R894+N895+P895,"")</f>
        <v/>
      </c>
      <c r="T895" s="40" t="e">
        <f t="shared" si="125"/>
        <v>#N/A</v>
      </c>
      <c r="U895" s="53" t="str">
        <f>J895</f>
        <v/>
      </c>
      <c r="V895" s="53" t="e">
        <f>M895</f>
        <v>#N/A</v>
      </c>
      <c r="W895" s="53" t="str">
        <f>O895</f>
        <v/>
      </c>
      <c r="X895" s="53" t="str">
        <f>R895</f>
        <v/>
      </c>
    </row>
    <row r="896" spans="1:24" x14ac:dyDescent="0.35">
      <c r="A896" s="37" t="str">
        <f t="shared" si="118"/>
        <v/>
      </c>
      <c r="B896" s="37" t="e">
        <f>IF(F896&lt;=$G$10,VLOOKUP('[1]KALKULATOR 2023 PPK'!A911,[1]Robocze!$B$23:$C$102,2),"")</f>
        <v>#N/A</v>
      </c>
      <c r="C896" s="37" t="e">
        <f t="shared" si="119"/>
        <v>#N/A</v>
      </c>
      <c r="D896" s="38" t="e">
        <f t="shared" si="120"/>
        <v>#N/A</v>
      </c>
      <c r="E896" s="39" t="e">
        <f t="shared" si="126"/>
        <v>#N/A</v>
      </c>
      <c r="F896" s="43" t="e">
        <f t="shared" si="121"/>
        <v>#N/A</v>
      </c>
      <c r="G896" s="40" t="str">
        <f t="shared" si="122"/>
        <v/>
      </c>
      <c r="H896" s="42" t="e">
        <f>IF(F896&lt;=$G$10,$G$3,"")</f>
        <v>#N/A</v>
      </c>
      <c r="I896" s="41" t="e">
        <f>IF(B896&lt;&gt;"",$G$4,"")</f>
        <v>#N/A</v>
      </c>
      <c r="J896" s="41" t="str">
        <f t="shared" si="123"/>
        <v/>
      </c>
      <c r="K896" s="41" t="e">
        <f>IF(B896&lt;&gt;"",J896*H896/12,"")</f>
        <v>#N/A</v>
      </c>
      <c r="L896" s="41" t="e">
        <f>IF(B896&lt;&gt;"",M896-J896,"")</f>
        <v>#N/A</v>
      </c>
      <c r="M896" s="41" t="e">
        <f>IF(B896&lt;&gt;"",M895+I896+K896,"")</f>
        <v>#N/A</v>
      </c>
      <c r="N896" s="41" t="str">
        <f>IF(G896&lt;&gt;"",IF(E896&gt;=$G$7,$G$5,0),"")</f>
        <v/>
      </c>
      <c r="O896" s="41" t="str">
        <f t="shared" si="124"/>
        <v/>
      </c>
      <c r="P896" s="41" t="str">
        <f>IF(G896&lt;&gt;"",R895*H896/12,"")</f>
        <v/>
      </c>
      <c r="Q896" s="41" t="str">
        <f>IF(G896&lt;&gt;"",R896-O896,"")</f>
        <v/>
      </c>
      <c r="R896" s="41" t="str">
        <f>IF(G896&lt;&gt;"",R895+N896+P896,"")</f>
        <v/>
      </c>
      <c r="T896" s="40" t="e">
        <f t="shared" si="125"/>
        <v>#N/A</v>
      </c>
      <c r="U896" s="53" t="str">
        <f>J896</f>
        <v/>
      </c>
      <c r="V896" s="53" t="e">
        <f>M896</f>
        <v>#N/A</v>
      </c>
      <c r="W896" s="53" t="str">
        <f>O896</f>
        <v/>
      </c>
      <c r="X896" s="53" t="str">
        <f>R896</f>
        <v/>
      </c>
    </row>
    <row r="897" spans="1:24" x14ac:dyDescent="0.35">
      <c r="A897" s="37" t="str">
        <f t="shared" si="118"/>
        <v/>
      </c>
      <c r="B897" s="37" t="e">
        <f>IF(F897&lt;=$G$10,VLOOKUP('[1]KALKULATOR 2023 PPK'!A912,[1]Robocze!$B$23:$C$102,2),"")</f>
        <v>#N/A</v>
      </c>
      <c r="C897" s="37" t="e">
        <f t="shared" si="119"/>
        <v>#N/A</v>
      </c>
      <c r="D897" s="38" t="e">
        <f t="shared" si="120"/>
        <v>#N/A</v>
      </c>
      <c r="E897" s="39" t="e">
        <f t="shared" si="126"/>
        <v>#N/A</v>
      </c>
      <c r="F897" s="43" t="e">
        <f t="shared" si="121"/>
        <v>#N/A</v>
      </c>
      <c r="G897" s="40" t="str">
        <f t="shared" si="122"/>
        <v/>
      </c>
      <c r="H897" s="42" t="e">
        <f>IF(F897&lt;=$G$10,$G$3,"")</f>
        <v>#N/A</v>
      </c>
      <c r="I897" s="41" t="e">
        <f>IF(B897&lt;&gt;"",$G$4,"")</f>
        <v>#N/A</v>
      </c>
      <c r="J897" s="41" t="str">
        <f t="shared" si="123"/>
        <v/>
      </c>
      <c r="K897" s="41" t="e">
        <f>IF(B897&lt;&gt;"",J897*H897/12,"")</f>
        <v>#N/A</v>
      </c>
      <c r="L897" s="41" t="e">
        <f>IF(B897&lt;&gt;"",M897-J897,"")</f>
        <v>#N/A</v>
      </c>
      <c r="M897" s="41" t="e">
        <f>IF(B897&lt;&gt;"",M896+I897+K897,"")</f>
        <v>#N/A</v>
      </c>
      <c r="N897" s="41" t="str">
        <f>IF(G897&lt;&gt;"",IF(E897&gt;=$G$7,$G$5,0),"")</f>
        <v/>
      </c>
      <c r="O897" s="41" t="str">
        <f t="shared" si="124"/>
        <v/>
      </c>
      <c r="P897" s="41" t="str">
        <f>IF(G897&lt;&gt;"",R896*H897/12,"")</f>
        <v/>
      </c>
      <c r="Q897" s="41" t="str">
        <f>IF(G897&lt;&gt;"",R897-O897,"")</f>
        <v/>
      </c>
      <c r="R897" s="41" t="str">
        <f>IF(G897&lt;&gt;"",R896+N897+P897,"")</f>
        <v/>
      </c>
      <c r="T897" s="40" t="e">
        <f t="shared" si="125"/>
        <v>#N/A</v>
      </c>
      <c r="U897" s="53" t="str">
        <f>J897</f>
        <v/>
      </c>
      <c r="V897" s="53" t="e">
        <f>M897</f>
        <v>#N/A</v>
      </c>
      <c r="W897" s="53" t="str">
        <f>O897</f>
        <v/>
      </c>
      <c r="X897" s="53" t="str">
        <f>R897</f>
        <v/>
      </c>
    </row>
    <row r="898" spans="1:24" x14ac:dyDescent="0.35">
      <c r="A898" s="37" t="str">
        <f t="shared" si="118"/>
        <v/>
      </c>
      <c r="B898" s="37" t="e">
        <f>IF(F898&lt;=$G$10,VLOOKUP('[1]KALKULATOR 2023 PPK'!A913,[1]Robocze!$B$23:$C$102,2),"")</f>
        <v>#N/A</v>
      </c>
      <c r="C898" s="37" t="e">
        <f t="shared" si="119"/>
        <v>#N/A</v>
      </c>
      <c r="D898" s="38" t="e">
        <f t="shared" si="120"/>
        <v>#N/A</v>
      </c>
      <c r="E898" s="39" t="e">
        <f t="shared" si="126"/>
        <v>#N/A</v>
      </c>
      <c r="F898" s="43" t="e">
        <f t="shared" si="121"/>
        <v>#N/A</v>
      </c>
      <c r="G898" s="40" t="str">
        <f t="shared" si="122"/>
        <v/>
      </c>
      <c r="H898" s="42" t="e">
        <f>IF(F898&lt;=$G$10,$G$3,"")</f>
        <v>#N/A</v>
      </c>
      <c r="I898" s="41" t="e">
        <f>IF(B898&lt;&gt;"",$G$4,"")</f>
        <v>#N/A</v>
      </c>
      <c r="J898" s="41" t="str">
        <f t="shared" si="123"/>
        <v/>
      </c>
      <c r="K898" s="41" t="e">
        <f>IF(B898&lt;&gt;"",J898*H898/12,"")</f>
        <v>#N/A</v>
      </c>
      <c r="L898" s="41" t="e">
        <f>IF(B898&lt;&gt;"",M898-J898,"")</f>
        <v>#N/A</v>
      </c>
      <c r="M898" s="41" t="e">
        <f>IF(B898&lt;&gt;"",M897+I898+K898,"")</f>
        <v>#N/A</v>
      </c>
      <c r="N898" s="41" t="str">
        <f>IF(G898&lt;&gt;"",IF(E898&gt;=$G$7,$G$5,0),"")</f>
        <v/>
      </c>
      <c r="O898" s="41" t="str">
        <f t="shared" si="124"/>
        <v/>
      </c>
      <c r="P898" s="41" t="str">
        <f>IF(G898&lt;&gt;"",R897*H898/12,"")</f>
        <v/>
      </c>
      <c r="Q898" s="41" t="str">
        <f>IF(G898&lt;&gt;"",R898-O898,"")</f>
        <v/>
      </c>
      <c r="R898" s="41" t="str">
        <f>IF(G898&lt;&gt;"",R897+N898+P898,"")</f>
        <v/>
      </c>
      <c r="T898" s="40" t="e">
        <f t="shared" si="125"/>
        <v>#N/A</v>
      </c>
      <c r="U898" s="53" t="str">
        <f>J898</f>
        <v/>
      </c>
      <c r="V898" s="53" t="e">
        <f>M898</f>
        <v>#N/A</v>
      </c>
      <c r="W898" s="53" t="str">
        <f>O898</f>
        <v/>
      </c>
      <c r="X898" s="53" t="str">
        <f>R898</f>
        <v/>
      </c>
    </row>
    <row r="899" spans="1:24" x14ac:dyDescent="0.35">
      <c r="A899" s="37" t="str">
        <f t="shared" si="118"/>
        <v/>
      </c>
      <c r="B899" s="37" t="e">
        <f>IF(F899&lt;=$G$10,VLOOKUP('[1]KALKULATOR 2023 PPK'!A914,[1]Robocze!$B$23:$C$102,2),"")</f>
        <v>#N/A</v>
      </c>
      <c r="C899" s="37" t="e">
        <f t="shared" si="119"/>
        <v>#N/A</v>
      </c>
      <c r="D899" s="38" t="e">
        <f t="shared" si="120"/>
        <v>#N/A</v>
      </c>
      <c r="E899" s="39" t="e">
        <f t="shared" si="126"/>
        <v>#N/A</v>
      </c>
      <c r="F899" s="43" t="e">
        <f t="shared" si="121"/>
        <v>#N/A</v>
      </c>
      <c r="G899" s="40" t="str">
        <f t="shared" si="122"/>
        <v/>
      </c>
      <c r="H899" s="42" t="e">
        <f>IF(F899&lt;=$G$10,$G$3,"")</f>
        <v>#N/A</v>
      </c>
      <c r="I899" s="41" t="e">
        <f>IF(B899&lt;&gt;"",$G$4,"")</f>
        <v>#N/A</v>
      </c>
      <c r="J899" s="41" t="str">
        <f t="shared" si="123"/>
        <v/>
      </c>
      <c r="K899" s="41" t="e">
        <f>IF(B899&lt;&gt;"",J899*H899/12,"")</f>
        <v>#N/A</v>
      </c>
      <c r="L899" s="41" t="e">
        <f>IF(B899&lt;&gt;"",M899-J899,"")</f>
        <v>#N/A</v>
      </c>
      <c r="M899" s="41" t="e">
        <f>IF(B899&lt;&gt;"",M898+I899+K899,"")</f>
        <v>#N/A</v>
      </c>
      <c r="N899" s="41" t="str">
        <f>IF(G899&lt;&gt;"",IF(E899&gt;=$G$7,$G$5,0),"")</f>
        <v/>
      </c>
      <c r="O899" s="41" t="str">
        <f t="shared" si="124"/>
        <v/>
      </c>
      <c r="P899" s="41" t="str">
        <f>IF(G899&lt;&gt;"",R898*H899/12,"")</f>
        <v/>
      </c>
      <c r="Q899" s="41" t="str">
        <f>IF(G899&lt;&gt;"",R899-O899,"")</f>
        <v/>
      </c>
      <c r="R899" s="41" t="str">
        <f>IF(G899&lt;&gt;"",R898+N899+P899,"")</f>
        <v/>
      </c>
      <c r="T899" s="40" t="e">
        <f t="shared" si="125"/>
        <v>#N/A</v>
      </c>
      <c r="U899" s="53" t="str">
        <f>J899</f>
        <v/>
      </c>
      <c r="V899" s="53" t="e">
        <f>M899</f>
        <v>#N/A</v>
      </c>
      <c r="W899" s="53" t="str">
        <f>O899</f>
        <v/>
      </c>
      <c r="X899" s="53" t="str">
        <f>R899</f>
        <v/>
      </c>
    </row>
    <row r="900" spans="1:24" x14ac:dyDescent="0.35">
      <c r="A900" s="37" t="str">
        <f t="shared" si="118"/>
        <v/>
      </c>
      <c r="B900" s="37" t="e">
        <f>IF(F900&lt;=$G$10,VLOOKUP('[1]KALKULATOR 2023 PPK'!A915,[1]Robocze!$B$23:$C$102,2),"")</f>
        <v>#N/A</v>
      </c>
      <c r="C900" s="37" t="e">
        <f t="shared" si="119"/>
        <v>#N/A</v>
      </c>
      <c r="D900" s="38" t="e">
        <f t="shared" si="120"/>
        <v>#N/A</v>
      </c>
      <c r="E900" s="39" t="e">
        <f t="shared" si="126"/>
        <v>#N/A</v>
      </c>
      <c r="F900" s="43" t="e">
        <f t="shared" si="121"/>
        <v>#N/A</v>
      </c>
      <c r="G900" s="40" t="str">
        <f t="shared" si="122"/>
        <v/>
      </c>
      <c r="H900" s="42" t="e">
        <f>IF(F900&lt;=$G$10,$G$3,"")</f>
        <v>#N/A</v>
      </c>
      <c r="I900" s="41" t="e">
        <f>IF(B900&lt;&gt;"",$G$4,"")</f>
        <v>#N/A</v>
      </c>
      <c r="J900" s="41" t="str">
        <f t="shared" si="123"/>
        <v/>
      </c>
      <c r="K900" s="41" t="e">
        <f>IF(B900&lt;&gt;"",J900*H900/12,"")</f>
        <v>#N/A</v>
      </c>
      <c r="L900" s="41" t="e">
        <f>IF(B900&lt;&gt;"",M900-J900,"")</f>
        <v>#N/A</v>
      </c>
      <c r="M900" s="41" t="e">
        <f>IF(B900&lt;&gt;"",M899+I900+K900,"")</f>
        <v>#N/A</v>
      </c>
      <c r="N900" s="41" t="str">
        <f>IF(G900&lt;&gt;"",IF(E900&gt;=$G$7,$G$5,0),"")</f>
        <v/>
      </c>
      <c r="O900" s="41" t="str">
        <f t="shared" si="124"/>
        <v/>
      </c>
      <c r="P900" s="41" t="str">
        <f>IF(G900&lt;&gt;"",R899*H900/12,"")</f>
        <v/>
      </c>
      <c r="Q900" s="41" t="str">
        <f>IF(G900&lt;&gt;"",R900-O900,"")</f>
        <v/>
      </c>
      <c r="R900" s="41" t="str">
        <f>IF(G900&lt;&gt;"",R899+N900+P900,"")</f>
        <v/>
      </c>
      <c r="T900" s="40" t="e">
        <f t="shared" si="125"/>
        <v>#N/A</v>
      </c>
      <c r="U900" s="53" t="str">
        <f>J900</f>
        <v/>
      </c>
      <c r="V900" s="53" t="e">
        <f>M900</f>
        <v>#N/A</v>
      </c>
      <c r="W900" s="53" t="str">
        <f>O900</f>
        <v/>
      </c>
      <c r="X900" s="53" t="str">
        <f>R900</f>
        <v/>
      </c>
    </row>
    <row r="901" spans="1:24" x14ac:dyDescent="0.35">
      <c r="A901" s="37" t="str">
        <f t="shared" si="118"/>
        <v/>
      </c>
      <c r="B901" s="37" t="e">
        <f>IF(F901&lt;=$G$10,VLOOKUP('[1]KALKULATOR 2023 PPK'!A916,[1]Robocze!$B$23:$C$102,2),"")</f>
        <v>#N/A</v>
      </c>
      <c r="C901" s="37" t="e">
        <f t="shared" si="119"/>
        <v>#N/A</v>
      </c>
      <c r="D901" s="38" t="e">
        <f t="shared" si="120"/>
        <v>#N/A</v>
      </c>
      <c r="E901" s="39" t="e">
        <f t="shared" si="126"/>
        <v>#N/A</v>
      </c>
      <c r="F901" s="43" t="e">
        <f t="shared" si="121"/>
        <v>#N/A</v>
      </c>
      <c r="G901" s="40" t="str">
        <f t="shared" si="122"/>
        <v/>
      </c>
      <c r="H901" s="42" t="e">
        <f>IF(F901&lt;=$G$10,$G$3,"")</f>
        <v>#N/A</v>
      </c>
      <c r="I901" s="41" t="e">
        <f>IF(B901&lt;&gt;"",$G$4,"")</f>
        <v>#N/A</v>
      </c>
      <c r="J901" s="41" t="str">
        <f t="shared" si="123"/>
        <v/>
      </c>
      <c r="K901" s="41" t="e">
        <f>IF(B901&lt;&gt;"",J901*H901/12,"")</f>
        <v>#N/A</v>
      </c>
      <c r="L901" s="41" t="e">
        <f>IF(B901&lt;&gt;"",M901-J901,"")</f>
        <v>#N/A</v>
      </c>
      <c r="M901" s="41" t="e">
        <f>IF(B901&lt;&gt;"",M900+I901+K901,"")</f>
        <v>#N/A</v>
      </c>
      <c r="N901" s="41" t="str">
        <f>IF(G901&lt;&gt;"",IF(E901&gt;=$G$7,$G$5,0),"")</f>
        <v/>
      </c>
      <c r="O901" s="41" t="str">
        <f t="shared" si="124"/>
        <v/>
      </c>
      <c r="P901" s="41" t="str">
        <f>IF(G901&lt;&gt;"",R900*H901/12,"")</f>
        <v/>
      </c>
      <c r="Q901" s="41" t="str">
        <f>IF(G901&lt;&gt;"",R901-O901,"")</f>
        <v/>
      </c>
      <c r="R901" s="41" t="str">
        <f>IF(G901&lt;&gt;"",R900+N901+P901,"")</f>
        <v/>
      </c>
      <c r="T901" s="40" t="e">
        <f t="shared" si="125"/>
        <v>#N/A</v>
      </c>
      <c r="U901" s="53" t="str">
        <f>J901</f>
        <v/>
      </c>
      <c r="V901" s="53" t="e">
        <f>M901</f>
        <v>#N/A</v>
      </c>
      <c r="W901" s="53" t="str">
        <f>O901</f>
        <v/>
      </c>
      <c r="X901" s="53" t="str">
        <f>R901</f>
        <v/>
      </c>
    </row>
    <row r="902" spans="1:24" x14ac:dyDescent="0.35">
      <c r="A902" s="37" t="str">
        <f t="shared" si="118"/>
        <v/>
      </c>
      <c r="B902" s="37" t="e">
        <f>IF(F902&lt;=$G$10,VLOOKUP('[1]KALKULATOR 2023 PPK'!A917,[1]Robocze!$B$23:$C$102,2),"")</f>
        <v>#N/A</v>
      </c>
      <c r="C902" s="37" t="e">
        <f t="shared" si="119"/>
        <v>#N/A</v>
      </c>
      <c r="D902" s="38" t="e">
        <f t="shared" si="120"/>
        <v>#N/A</v>
      </c>
      <c r="E902" s="39" t="e">
        <f t="shared" si="126"/>
        <v>#N/A</v>
      </c>
      <c r="F902" s="43" t="e">
        <f t="shared" si="121"/>
        <v>#N/A</v>
      </c>
      <c r="G902" s="40" t="str">
        <f t="shared" si="122"/>
        <v/>
      </c>
      <c r="H902" s="42" t="e">
        <f>IF(F902&lt;=$G$10,$G$3,"")</f>
        <v>#N/A</v>
      </c>
      <c r="I902" s="41" t="e">
        <f>IF(B902&lt;&gt;"",$G$4,"")</f>
        <v>#N/A</v>
      </c>
      <c r="J902" s="41" t="str">
        <f t="shared" si="123"/>
        <v/>
      </c>
      <c r="K902" s="41" t="e">
        <f>IF(B902&lt;&gt;"",J902*H902/12,"")</f>
        <v>#N/A</v>
      </c>
      <c r="L902" s="41" t="e">
        <f>IF(B902&lt;&gt;"",M902-J902,"")</f>
        <v>#N/A</v>
      </c>
      <c r="M902" s="41" t="e">
        <f>IF(B902&lt;&gt;"",M901+I902+K902,"")</f>
        <v>#N/A</v>
      </c>
      <c r="N902" s="41" t="str">
        <f>IF(G902&lt;&gt;"",IF(E902&gt;=$G$7,$G$5,0),"")</f>
        <v/>
      </c>
      <c r="O902" s="41" t="str">
        <f t="shared" si="124"/>
        <v/>
      </c>
      <c r="P902" s="41" t="str">
        <f>IF(G902&lt;&gt;"",R901*H902/12,"")</f>
        <v/>
      </c>
      <c r="Q902" s="41" t="str">
        <f>IF(G902&lt;&gt;"",R902-O902,"")</f>
        <v/>
      </c>
      <c r="R902" s="41" t="str">
        <f>IF(G902&lt;&gt;"",R901+N902+P902,"")</f>
        <v/>
      </c>
      <c r="T902" s="40" t="e">
        <f t="shared" si="125"/>
        <v>#N/A</v>
      </c>
      <c r="U902" s="53" t="str">
        <f>J902</f>
        <v/>
      </c>
      <c r="V902" s="53" t="e">
        <f>M902</f>
        <v>#N/A</v>
      </c>
      <c r="W902" s="53" t="str">
        <f>O902</f>
        <v/>
      </c>
      <c r="X902" s="53" t="str">
        <f>R902</f>
        <v/>
      </c>
    </row>
    <row r="903" spans="1:24" x14ac:dyDescent="0.35">
      <c r="A903" s="37" t="str">
        <f t="shared" si="118"/>
        <v/>
      </c>
      <c r="B903" s="37" t="e">
        <f>IF(F903&lt;=$G$10,VLOOKUP('[1]KALKULATOR 2023 PPK'!A918,[1]Robocze!$B$23:$C$102,2),"")</f>
        <v>#N/A</v>
      </c>
      <c r="C903" s="37" t="e">
        <f t="shared" si="119"/>
        <v>#N/A</v>
      </c>
      <c r="D903" s="38" t="e">
        <f t="shared" si="120"/>
        <v>#N/A</v>
      </c>
      <c r="E903" s="39" t="e">
        <f t="shared" si="126"/>
        <v>#N/A</v>
      </c>
      <c r="F903" s="43" t="e">
        <f t="shared" si="121"/>
        <v>#N/A</v>
      </c>
      <c r="G903" s="40" t="str">
        <f t="shared" si="122"/>
        <v/>
      </c>
      <c r="H903" s="42" t="e">
        <f>IF(F903&lt;=$G$10,$G$3,"")</f>
        <v>#N/A</v>
      </c>
      <c r="I903" s="41" t="e">
        <f>IF(B903&lt;&gt;"",$G$4,"")</f>
        <v>#N/A</v>
      </c>
      <c r="J903" s="41" t="str">
        <f t="shared" si="123"/>
        <v/>
      </c>
      <c r="K903" s="41" t="e">
        <f>IF(B903&lt;&gt;"",J903*H903/12,"")</f>
        <v>#N/A</v>
      </c>
      <c r="L903" s="41" t="e">
        <f>IF(B903&lt;&gt;"",M903-J903,"")</f>
        <v>#N/A</v>
      </c>
      <c r="M903" s="41" t="e">
        <f>IF(B903&lt;&gt;"",M902+I903+K903,"")</f>
        <v>#N/A</v>
      </c>
      <c r="N903" s="41" t="str">
        <f>IF(G903&lt;&gt;"",IF(E903&gt;=$G$7,$G$5,0),"")</f>
        <v/>
      </c>
      <c r="O903" s="41" t="str">
        <f t="shared" si="124"/>
        <v/>
      </c>
      <c r="P903" s="41" t="str">
        <f>IF(G903&lt;&gt;"",R902*H903/12,"")</f>
        <v/>
      </c>
      <c r="Q903" s="41" t="str">
        <f>IF(G903&lt;&gt;"",R903-O903,"")</f>
        <v/>
      </c>
      <c r="R903" s="41" t="str">
        <f>IF(G903&lt;&gt;"",R902+N903+P903,"")</f>
        <v/>
      </c>
      <c r="T903" s="40" t="e">
        <f t="shared" si="125"/>
        <v>#N/A</v>
      </c>
      <c r="U903" s="53" t="str">
        <f>J903</f>
        <v/>
      </c>
      <c r="V903" s="53" t="e">
        <f>M903</f>
        <v>#N/A</v>
      </c>
      <c r="W903" s="53" t="str">
        <f>O903</f>
        <v/>
      </c>
      <c r="X903" s="53" t="str">
        <f>R903</f>
        <v/>
      </c>
    </row>
    <row r="904" spans="1:24" x14ac:dyDescent="0.35">
      <c r="A904" s="37" t="str">
        <f t="shared" si="118"/>
        <v/>
      </c>
      <c r="B904" s="44" t="e">
        <f>IF(F904&lt;=$G$10,VLOOKUP('[1]KALKULATOR 2023 PPK'!A919,[1]Robocze!$B$23:$C$102,2),"")</f>
        <v>#N/A</v>
      </c>
      <c r="C904" s="44" t="e">
        <f t="shared" si="119"/>
        <v>#N/A</v>
      </c>
      <c r="D904" s="38" t="e">
        <f t="shared" si="120"/>
        <v>#N/A</v>
      </c>
      <c r="E904" s="45" t="e">
        <f t="shared" si="126"/>
        <v>#N/A</v>
      </c>
      <c r="F904" s="46" t="e">
        <f t="shared" si="121"/>
        <v>#N/A</v>
      </c>
      <c r="G904" s="47" t="str">
        <f t="shared" si="122"/>
        <v/>
      </c>
      <c r="H904" s="42" t="e">
        <f>IF(F904&lt;=$G$10,$G$3,"")</f>
        <v>#N/A</v>
      </c>
      <c r="I904" s="41" t="e">
        <f>IF(B904&lt;&gt;"",$G$4,"")</f>
        <v>#N/A</v>
      </c>
      <c r="J904" s="48" t="str">
        <f t="shared" si="123"/>
        <v/>
      </c>
      <c r="K904" s="41" t="e">
        <f>IF(B904&lt;&gt;"",J904*H904/12,"")</f>
        <v>#N/A</v>
      </c>
      <c r="L904" s="48" t="e">
        <f>IF(B904&lt;&gt;"",M904-J904,"")</f>
        <v>#N/A</v>
      </c>
      <c r="M904" s="41" t="e">
        <f>IF(B904&lt;&gt;"",M903+I904+K904,"")</f>
        <v>#N/A</v>
      </c>
      <c r="N904" s="41" t="str">
        <f>IF(G904&lt;&gt;"",IF(E904&gt;=$G$7,$G$5,0),"")</f>
        <v/>
      </c>
      <c r="O904" s="48" t="str">
        <f t="shared" si="124"/>
        <v/>
      </c>
      <c r="P904" s="41" t="str">
        <f>IF(G904&lt;&gt;"",R903*H904/12,"")</f>
        <v/>
      </c>
      <c r="Q904" s="48" t="str">
        <f>IF(G904&lt;&gt;"",R904-O904,"")</f>
        <v/>
      </c>
      <c r="R904" s="41" t="str">
        <f>IF(G904&lt;&gt;"",R903+N904+P904,"")</f>
        <v/>
      </c>
      <c r="T904" s="40" t="e">
        <f t="shared" si="125"/>
        <v>#N/A</v>
      </c>
      <c r="U904" s="53" t="str">
        <f>J904</f>
        <v/>
      </c>
      <c r="V904" s="53" t="e">
        <f>M904</f>
        <v>#N/A</v>
      </c>
      <c r="W904" s="53" t="str">
        <f>O904</f>
        <v/>
      </c>
      <c r="X904" s="53" t="str">
        <f>R904</f>
        <v/>
      </c>
    </row>
    <row r="905" spans="1:24" x14ac:dyDescent="0.35">
      <c r="A905" s="37" t="str">
        <f t="shared" si="118"/>
        <v/>
      </c>
      <c r="B905" s="37" t="e">
        <f>IF(F905&lt;=$G$10,VLOOKUP('[1]KALKULATOR 2023 PPK'!A920,[1]Robocze!$B$23:$C$102,2),"")</f>
        <v>#N/A</v>
      </c>
      <c r="C905" s="37" t="e">
        <f t="shared" si="119"/>
        <v>#N/A</v>
      </c>
      <c r="D905" s="38" t="e">
        <f t="shared" si="120"/>
        <v>#N/A</v>
      </c>
      <c r="E905" s="39" t="e">
        <f t="shared" si="126"/>
        <v>#N/A</v>
      </c>
      <c r="F905" s="40" t="e">
        <f t="shared" si="121"/>
        <v>#N/A</v>
      </c>
      <c r="G905" s="40" t="str">
        <f t="shared" si="122"/>
        <v/>
      </c>
      <c r="H905" s="42" t="e">
        <f>IF(F905&lt;=$G$10,$G$3,"")</f>
        <v>#N/A</v>
      </c>
      <c r="I905" s="41" t="e">
        <f>IF(B905&lt;&gt;"",$G$4,"")</f>
        <v>#N/A</v>
      </c>
      <c r="J905" s="41" t="str">
        <f t="shared" si="123"/>
        <v/>
      </c>
      <c r="K905" s="41" t="e">
        <f>IF(B905&lt;&gt;"",J905*H905/12,"")</f>
        <v>#N/A</v>
      </c>
      <c r="L905" s="41" t="e">
        <f>IF(B905&lt;&gt;"",M905-J905,"")</f>
        <v>#N/A</v>
      </c>
      <c r="M905" s="41" t="e">
        <f>IF(B905&lt;&gt;"",M904+I905+K905,"")</f>
        <v>#N/A</v>
      </c>
      <c r="N905" s="41" t="str">
        <f>IF(G905&lt;&gt;"",IF(E905&gt;=$G$7,$G$5,0),"")</f>
        <v/>
      </c>
      <c r="O905" s="41" t="str">
        <f t="shared" si="124"/>
        <v/>
      </c>
      <c r="P905" s="41" t="str">
        <f>IF(G905&lt;&gt;"",R904*H905/12,"")</f>
        <v/>
      </c>
      <c r="Q905" s="41" t="str">
        <f>IF(G905&lt;&gt;"",R905-O905,"")</f>
        <v/>
      </c>
      <c r="R905" s="41" t="str">
        <f>IF(G905&lt;&gt;"",R904+N905+P905,"")</f>
        <v/>
      </c>
      <c r="T905" s="40" t="e">
        <f t="shared" si="125"/>
        <v>#N/A</v>
      </c>
      <c r="U905" s="53" t="str">
        <f>J905</f>
        <v/>
      </c>
      <c r="V905" s="53" t="e">
        <f>M905</f>
        <v>#N/A</v>
      </c>
      <c r="W905" s="53" t="str">
        <f>O905</f>
        <v/>
      </c>
      <c r="X905" s="53" t="str">
        <f>R905</f>
        <v/>
      </c>
    </row>
    <row r="906" spans="1:24" x14ac:dyDescent="0.35">
      <c r="A906" s="37" t="str">
        <f t="shared" si="118"/>
        <v/>
      </c>
      <c r="B906" s="37" t="e">
        <f>IF(F906&lt;=$G$10,VLOOKUP('[1]KALKULATOR 2023 PPK'!A921,[1]Robocze!$B$23:$C$102,2),"")</f>
        <v>#N/A</v>
      </c>
      <c r="C906" s="37" t="e">
        <f t="shared" si="119"/>
        <v>#N/A</v>
      </c>
      <c r="D906" s="38" t="e">
        <f t="shared" si="120"/>
        <v>#N/A</v>
      </c>
      <c r="E906" s="39" t="e">
        <f t="shared" si="126"/>
        <v>#N/A</v>
      </c>
      <c r="F906" s="43" t="e">
        <f t="shared" si="121"/>
        <v>#N/A</v>
      </c>
      <c r="G906" s="40" t="str">
        <f t="shared" si="122"/>
        <v/>
      </c>
      <c r="H906" s="42" t="e">
        <f>IF(F906&lt;=$G$10,$G$3,"")</f>
        <v>#N/A</v>
      </c>
      <c r="I906" s="41" t="e">
        <f>IF(B906&lt;&gt;"",$G$4,"")</f>
        <v>#N/A</v>
      </c>
      <c r="J906" s="41" t="str">
        <f t="shared" si="123"/>
        <v/>
      </c>
      <c r="K906" s="41" t="e">
        <f>IF(B906&lt;&gt;"",J906*H906/12,"")</f>
        <v>#N/A</v>
      </c>
      <c r="L906" s="41" t="e">
        <f>IF(B906&lt;&gt;"",M906-J906,"")</f>
        <v>#N/A</v>
      </c>
      <c r="M906" s="41" t="e">
        <f>IF(B906&lt;&gt;"",M905+I906+K906,"")</f>
        <v>#N/A</v>
      </c>
      <c r="N906" s="41" t="str">
        <f>IF(G906&lt;&gt;"",IF(E906&gt;=$G$7,$G$5,0),"")</f>
        <v/>
      </c>
      <c r="O906" s="41" t="str">
        <f t="shared" si="124"/>
        <v/>
      </c>
      <c r="P906" s="41" t="str">
        <f>IF(G906&lt;&gt;"",R905*H906/12,"")</f>
        <v/>
      </c>
      <c r="Q906" s="41" t="str">
        <f>IF(G906&lt;&gt;"",R906-O906,"")</f>
        <v/>
      </c>
      <c r="R906" s="41" t="str">
        <f>IF(G906&lt;&gt;"",R905+N906+P906,"")</f>
        <v/>
      </c>
      <c r="T906" s="40" t="e">
        <f t="shared" si="125"/>
        <v>#N/A</v>
      </c>
      <c r="U906" s="53" t="str">
        <f>J906</f>
        <v/>
      </c>
      <c r="V906" s="53" t="e">
        <f>M906</f>
        <v>#N/A</v>
      </c>
      <c r="W906" s="53" t="str">
        <f>O906</f>
        <v/>
      </c>
      <c r="X906" s="53" t="str">
        <f>R906</f>
        <v/>
      </c>
    </row>
    <row r="907" spans="1:24" x14ac:dyDescent="0.35">
      <c r="A907" s="37" t="str">
        <f t="shared" si="118"/>
        <v/>
      </c>
      <c r="B907" s="37" t="e">
        <f>IF(F907&lt;=$G$10,VLOOKUP('[1]KALKULATOR 2023 PPK'!A922,[1]Robocze!$B$23:$C$102,2),"")</f>
        <v>#N/A</v>
      </c>
      <c r="C907" s="37" t="e">
        <f t="shared" si="119"/>
        <v>#N/A</v>
      </c>
      <c r="D907" s="38" t="e">
        <f t="shared" si="120"/>
        <v>#N/A</v>
      </c>
      <c r="E907" s="39" t="e">
        <f t="shared" si="126"/>
        <v>#N/A</v>
      </c>
      <c r="F907" s="43" t="e">
        <f t="shared" si="121"/>
        <v>#N/A</v>
      </c>
      <c r="G907" s="40" t="str">
        <f t="shared" si="122"/>
        <v/>
      </c>
      <c r="H907" s="42" t="e">
        <f>IF(F907&lt;=$G$10,$G$3,"")</f>
        <v>#N/A</v>
      </c>
      <c r="I907" s="41" t="e">
        <f>IF(B907&lt;&gt;"",$G$4,"")</f>
        <v>#N/A</v>
      </c>
      <c r="J907" s="41" t="str">
        <f t="shared" si="123"/>
        <v/>
      </c>
      <c r="K907" s="41" t="e">
        <f>IF(B907&lt;&gt;"",J907*H907/12,"")</f>
        <v>#N/A</v>
      </c>
      <c r="L907" s="41" t="e">
        <f>IF(B907&lt;&gt;"",M907-J907,"")</f>
        <v>#N/A</v>
      </c>
      <c r="M907" s="41" t="e">
        <f>IF(B907&lt;&gt;"",M906+I907+K907,"")</f>
        <v>#N/A</v>
      </c>
      <c r="N907" s="41" t="str">
        <f>IF(G907&lt;&gt;"",IF(E907&gt;=$G$7,$G$5,0),"")</f>
        <v/>
      </c>
      <c r="O907" s="41" t="str">
        <f t="shared" si="124"/>
        <v/>
      </c>
      <c r="P907" s="41" t="str">
        <f>IF(G907&lt;&gt;"",R906*H907/12,"")</f>
        <v/>
      </c>
      <c r="Q907" s="41" t="str">
        <f>IF(G907&lt;&gt;"",R907-O907,"")</f>
        <v/>
      </c>
      <c r="R907" s="41" t="str">
        <f>IF(G907&lt;&gt;"",R906+N907+P907,"")</f>
        <v/>
      </c>
      <c r="T907" s="40" t="e">
        <f t="shared" si="125"/>
        <v>#N/A</v>
      </c>
      <c r="U907" s="53" t="str">
        <f>J907</f>
        <v/>
      </c>
      <c r="V907" s="53" t="e">
        <f>M907</f>
        <v>#N/A</v>
      </c>
      <c r="W907" s="53" t="str">
        <f>O907</f>
        <v/>
      </c>
      <c r="X907" s="53" t="str">
        <f>R907</f>
        <v/>
      </c>
    </row>
    <row r="908" spans="1:24" x14ac:dyDescent="0.35">
      <c r="A908" s="37" t="str">
        <f t="shared" si="118"/>
        <v/>
      </c>
      <c r="B908" s="37" t="e">
        <f>IF(F908&lt;=$G$10,VLOOKUP('[1]KALKULATOR 2023 PPK'!A923,[1]Robocze!$B$23:$C$102,2),"")</f>
        <v>#N/A</v>
      </c>
      <c r="C908" s="37" t="e">
        <f t="shared" si="119"/>
        <v>#N/A</v>
      </c>
      <c r="D908" s="38" t="e">
        <f t="shared" si="120"/>
        <v>#N/A</v>
      </c>
      <c r="E908" s="39" t="e">
        <f t="shared" si="126"/>
        <v>#N/A</v>
      </c>
      <c r="F908" s="43" t="e">
        <f t="shared" si="121"/>
        <v>#N/A</v>
      </c>
      <c r="G908" s="40" t="str">
        <f t="shared" si="122"/>
        <v/>
      </c>
      <c r="H908" s="42" t="e">
        <f>IF(F908&lt;=$G$10,$G$3,"")</f>
        <v>#N/A</v>
      </c>
      <c r="I908" s="41" t="e">
        <f>IF(B908&lt;&gt;"",$G$4,"")</f>
        <v>#N/A</v>
      </c>
      <c r="J908" s="41" t="str">
        <f t="shared" si="123"/>
        <v/>
      </c>
      <c r="K908" s="41" t="e">
        <f>IF(B908&lt;&gt;"",J908*H908/12,"")</f>
        <v>#N/A</v>
      </c>
      <c r="L908" s="41" t="e">
        <f>IF(B908&lt;&gt;"",M908-J908,"")</f>
        <v>#N/A</v>
      </c>
      <c r="M908" s="41" t="e">
        <f>IF(B908&lt;&gt;"",M907+I908+K908,"")</f>
        <v>#N/A</v>
      </c>
      <c r="N908" s="41" t="str">
        <f>IF(G908&lt;&gt;"",IF(E908&gt;=$G$7,$G$5,0),"")</f>
        <v/>
      </c>
      <c r="O908" s="41" t="str">
        <f t="shared" si="124"/>
        <v/>
      </c>
      <c r="P908" s="41" t="str">
        <f>IF(G908&lt;&gt;"",R907*H908/12,"")</f>
        <v/>
      </c>
      <c r="Q908" s="41" t="str">
        <f>IF(G908&lt;&gt;"",R908-O908,"")</f>
        <v/>
      </c>
      <c r="R908" s="41" t="str">
        <f>IF(G908&lt;&gt;"",R907+N908+P908,"")</f>
        <v/>
      </c>
      <c r="T908" s="40" t="e">
        <f t="shared" si="125"/>
        <v>#N/A</v>
      </c>
      <c r="U908" s="53" t="str">
        <f>J908</f>
        <v/>
      </c>
      <c r="V908" s="53" t="e">
        <f>M908</f>
        <v>#N/A</v>
      </c>
      <c r="W908" s="53" t="str">
        <f>O908</f>
        <v/>
      </c>
      <c r="X908" s="53" t="str">
        <f>R908</f>
        <v/>
      </c>
    </row>
    <row r="909" spans="1:24" x14ac:dyDescent="0.35">
      <c r="A909" s="37" t="str">
        <f t="shared" si="118"/>
        <v/>
      </c>
      <c r="B909" s="37" t="e">
        <f>IF(F909&lt;=$G$10,VLOOKUP('[1]KALKULATOR 2023 PPK'!A924,[1]Robocze!$B$23:$C$102,2),"")</f>
        <v>#N/A</v>
      </c>
      <c r="C909" s="37" t="e">
        <f t="shared" si="119"/>
        <v>#N/A</v>
      </c>
      <c r="D909" s="38" t="e">
        <f t="shared" si="120"/>
        <v>#N/A</v>
      </c>
      <c r="E909" s="39" t="e">
        <f t="shared" si="126"/>
        <v>#N/A</v>
      </c>
      <c r="F909" s="43" t="e">
        <f t="shared" si="121"/>
        <v>#N/A</v>
      </c>
      <c r="G909" s="40" t="str">
        <f t="shared" si="122"/>
        <v/>
      </c>
      <c r="H909" s="42" t="e">
        <f>IF(F909&lt;=$G$10,$G$3,"")</f>
        <v>#N/A</v>
      </c>
      <c r="I909" s="41" t="e">
        <f>IF(B909&lt;&gt;"",$G$4,"")</f>
        <v>#N/A</v>
      </c>
      <c r="J909" s="41" t="str">
        <f t="shared" si="123"/>
        <v/>
      </c>
      <c r="K909" s="41" t="e">
        <f>IF(B909&lt;&gt;"",J909*H909/12,"")</f>
        <v>#N/A</v>
      </c>
      <c r="L909" s="41" t="e">
        <f>IF(B909&lt;&gt;"",M909-J909,"")</f>
        <v>#N/A</v>
      </c>
      <c r="M909" s="41" t="e">
        <f>IF(B909&lt;&gt;"",M908+I909+K909,"")</f>
        <v>#N/A</v>
      </c>
      <c r="N909" s="41" t="str">
        <f>IF(G909&lt;&gt;"",IF(E909&gt;=$G$7,$G$5,0),"")</f>
        <v/>
      </c>
      <c r="O909" s="41" t="str">
        <f t="shared" si="124"/>
        <v/>
      </c>
      <c r="P909" s="41" t="str">
        <f>IF(G909&lt;&gt;"",R908*H909/12,"")</f>
        <v/>
      </c>
      <c r="Q909" s="41" t="str">
        <f>IF(G909&lt;&gt;"",R909-O909,"")</f>
        <v/>
      </c>
      <c r="R909" s="41" t="str">
        <f>IF(G909&lt;&gt;"",R908+N909+P909,"")</f>
        <v/>
      </c>
      <c r="T909" s="40" t="e">
        <f t="shared" si="125"/>
        <v>#N/A</v>
      </c>
      <c r="U909" s="53" t="str">
        <f>J909</f>
        <v/>
      </c>
      <c r="V909" s="53" t="e">
        <f>M909</f>
        <v>#N/A</v>
      </c>
      <c r="W909" s="53" t="str">
        <f>O909</f>
        <v/>
      </c>
      <c r="X909" s="53" t="str">
        <f>R909</f>
        <v/>
      </c>
    </row>
    <row r="910" spans="1:24" x14ac:dyDescent="0.35">
      <c r="A910" s="37" t="str">
        <f t="shared" si="118"/>
        <v/>
      </c>
      <c r="B910" s="37" t="e">
        <f>IF(F910&lt;=$G$10,VLOOKUP('[1]KALKULATOR 2023 PPK'!A925,[1]Robocze!$B$23:$C$102,2),"")</f>
        <v>#N/A</v>
      </c>
      <c r="C910" s="37" t="e">
        <f t="shared" si="119"/>
        <v>#N/A</v>
      </c>
      <c r="D910" s="38" t="e">
        <f t="shared" si="120"/>
        <v>#N/A</v>
      </c>
      <c r="E910" s="39" t="e">
        <f t="shared" si="126"/>
        <v>#N/A</v>
      </c>
      <c r="F910" s="43" t="e">
        <f t="shared" si="121"/>
        <v>#N/A</v>
      </c>
      <c r="G910" s="40" t="str">
        <f t="shared" si="122"/>
        <v/>
      </c>
      <c r="H910" s="42" t="e">
        <f>IF(F910&lt;=$G$10,$G$3,"")</f>
        <v>#N/A</v>
      </c>
      <c r="I910" s="41" t="e">
        <f>IF(B910&lt;&gt;"",$G$4,"")</f>
        <v>#N/A</v>
      </c>
      <c r="J910" s="41" t="str">
        <f t="shared" si="123"/>
        <v/>
      </c>
      <c r="K910" s="41" t="e">
        <f>IF(B910&lt;&gt;"",J910*H910/12,"")</f>
        <v>#N/A</v>
      </c>
      <c r="L910" s="41" t="e">
        <f>IF(B910&lt;&gt;"",M910-J910,"")</f>
        <v>#N/A</v>
      </c>
      <c r="M910" s="41" t="e">
        <f>IF(B910&lt;&gt;"",M909+I910+K910,"")</f>
        <v>#N/A</v>
      </c>
      <c r="N910" s="41" t="str">
        <f>IF(G910&lt;&gt;"",IF(E910&gt;=$G$7,$G$5,0),"")</f>
        <v/>
      </c>
      <c r="O910" s="41" t="str">
        <f t="shared" si="124"/>
        <v/>
      </c>
      <c r="P910" s="41" t="str">
        <f>IF(G910&lt;&gt;"",R909*H910/12,"")</f>
        <v/>
      </c>
      <c r="Q910" s="41" t="str">
        <f>IF(G910&lt;&gt;"",R910-O910,"")</f>
        <v/>
      </c>
      <c r="R910" s="41" t="str">
        <f>IF(G910&lt;&gt;"",R909+N910+P910,"")</f>
        <v/>
      </c>
      <c r="T910" s="40" t="e">
        <f t="shared" si="125"/>
        <v>#N/A</v>
      </c>
      <c r="U910" s="53" t="str">
        <f>J910</f>
        <v/>
      </c>
      <c r="V910" s="53" t="e">
        <f>M910</f>
        <v>#N/A</v>
      </c>
      <c r="W910" s="53" t="str">
        <f>O910</f>
        <v/>
      </c>
      <c r="X910" s="53" t="str">
        <f>R910</f>
        <v/>
      </c>
    </row>
    <row r="911" spans="1:24" x14ac:dyDescent="0.35">
      <c r="A911" s="37" t="str">
        <f t="shared" si="118"/>
        <v/>
      </c>
      <c r="B911" s="37" t="e">
        <f>IF(F911&lt;=$G$10,VLOOKUP('[1]KALKULATOR 2023 PPK'!A926,[1]Robocze!$B$23:$C$102,2),"")</f>
        <v>#N/A</v>
      </c>
      <c r="C911" s="37" t="e">
        <f t="shared" si="119"/>
        <v>#N/A</v>
      </c>
      <c r="D911" s="38" t="e">
        <f t="shared" si="120"/>
        <v>#N/A</v>
      </c>
      <c r="E911" s="39" t="e">
        <f t="shared" si="126"/>
        <v>#N/A</v>
      </c>
      <c r="F911" s="43" t="e">
        <f t="shared" si="121"/>
        <v>#N/A</v>
      </c>
      <c r="G911" s="40" t="str">
        <f t="shared" si="122"/>
        <v/>
      </c>
      <c r="H911" s="42" t="e">
        <f>IF(F911&lt;=$G$10,$G$3,"")</f>
        <v>#N/A</v>
      </c>
      <c r="I911" s="41" t="e">
        <f>IF(B911&lt;&gt;"",$G$4,"")</f>
        <v>#N/A</v>
      </c>
      <c r="J911" s="41" t="str">
        <f t="shared" si="123"/>
        <v/>
      </c>
      <c r="K911" s="41" t="e">
        <f>IF(B911&lt;&gt;"",J911*H911/12,"")</f>
        <v>#N/A</v>
      </c>
      <c r="L911" s="41" t="e">
        <f>IF(B911&lt;&gt;"",M911-J911,"")</f>
        <v>#N/A</v>
      </c>
      <c r="M911" s="41" t="e">
        <f>IF(B911&lt;&gt;"",M910+I911+K911,"")</f>
        <v>#N/A</v>
      </c>
      <c r="N911" s="41" t="str">
        <f>IF(G911&lt;&gt;"",IF(E911&gt;=$G$7,$G$5,0),"")</f>
        <v/>
      </c>
      <c r="O911" s="41" t="str">
        <f t="shared" si="124"/>
        <v/>
      </c>
      <c r="P911" s="41" t="str">
        <f>IF(G911&lt;&gt;"",R910*H911/12,"")</f>
        <v/>
      </c>
      <c r="Q911" s="41" t="str">
        <f>IF(G911&lt;&gt;"",R911-O911,"")</f>
        <v/>
      </c>
      <c r="R911" s="41" t="str">
        <f>IF(G911&lt;&gt;"",R910+N911+P911,"")</f>
        <v/>
      </c>
      <c r="T911" s="40" t="e">
        <f t="shared" si="125"/>
        <v>#N/A</v>
      </c>
      <c r="U911" s="53" t="str">
        <f>J911</f>
        <v/>
      </c>
      <c r="V911" s="53" t="e">
        <f>M911</f>
        <v>#N/A</v>
      </c>
      <c r="W911" s="53" t="str">
        <f>O911</f>
        <v/>
      </c>
      <c r="X911" s="53" t="str">
        <f>R911</f>
        <v/>
      </c>
    </row>
    <row r="912" spans="1:24" x14ac:dyDescent="0.35">
      <c r="A912" s="37" t="str">
        <f t="shared" si="118"/>
        <v/>
      </c>
      <c r="B912" s="37" t="e">
        <f>IF(F912&lt;=$G$10,VLOOKUP('[1]KALKULATOR 2023 PPK'!A927,[1]Robocze!$B$23:$C$102,2),"")</f>
        <v>#N/A</v>
      </c>
      <c r="C912" s="37" t="e">
        <f t="shared" si="119"/>
        <v>#N/A</v>
      </c>
      <c r="D912" s="38" t="e">
        <f t="shared" si="120"/>
        <v>#N/A</v>
      </c>
      <c r="E912" s="39" t="e">
        <f t="shared" si="126"/>
        <v>#N/A</v>
      </c>
      <c r="F912" s="43" t="e">
        <f t="shared" si="121"/>
        <v>#N/A</v>
      </c>
      <c r="G912" s="40" t="str">
        <f t="shared" si="122"/>
        <v/>
      </c>
      <c r="H912" s="42" t="e">
        <f>IF(F912&lt;=$G$10,$G$3,"")</f>
        <v>#N/A</v>
      </c>
      <c r="I912" s="41" t="e">
        <f>IF(B912&lt;&gt;"",$G$4,"")</f>
        <v>#N/A</v>
      </c>
      <c r="J912" s="41" t="str">
        <f t="shared" si="123"/>
        <v/>
      </c>
      <c r="K912" s="41" t="e">
        <f>IF(B912&lt;&gt;"",J912*H912/12,"")</f>
        <v>#N/A</v>
      </c>
      <c r="L912" s="41" t="e">
        <f>IF(B912&lt;&gt;"",M912-J912,"")</f>
        <v>#N/A</v>
      </c>
      <c r="M912" s="41" t="e">
        <f>IF(B912&lt;&gt;"",M911+I912+K912,"")</f>
        <v>#N/A</v>
      </c>
      <c r="N912" s="41" t="str">
        <f>IF(G912&lt;&gt;"",IF(E912&gt;=$G$7,$G$5,0),"")</f>
        <v/>
      </c>
      <c r="O912" s="41" t="str">
        <f t="shared" si="124"/>
        <v/>
      </c>
      <c r="P912" s="41" t="str">
        <f>IF(G912&lt;&gt;"",R911*H912/12,"")</f>
        <v/>
      </c>
      <c r="Q912" s="41" t="str">
        <f>IF(G912&lt;&gt;"",R912-O912,"")</f>
        <v/>
      </c>
      <c r="R912" s="41" t="str">
        <f>IF(G912&lt;&gt;"",R911+N912+P912,"")</f>
        <v/>
      </c>
      <c r="T912" s="40" t="e">
        <f t="shared" si="125"/>
        <v>#N/A</v>
      </c>
      <c r="U912" s="53" t="str">
        <f>J912</f>
        <v/>
      </c>
      <c r="V912" s="53" t="e">
        <f>M912</f>
        <v>#N/A</v>
      </c>
      <c r="W912" s="53" t="str">
        <f>O912</f>
        <v/>
      </c>
      <c r="X912" s="53" t="str">
        <f>R912</f>
        <v/>
      </c>
    </row>
    <row r="913" spans="1:24" x14ac:dyDescent="0.35">
      <c r="A913" s="37" t="str">
        <f t="shared" si="118"/>
        <v/>
      </c>
      <c r="B913" s="37" t="e">
        <f>IF(F913&lt;=$G$10,VLOOKUP('[1]KALKULATOR 2023 PPK'!A928,[1]Robocze!$B$23:$C$102,2),"")</f>
        <v>#N/A</v>
      </c>
      <c r="C913" s="37" t="e">
        <f t="shared" si="119"/>
        <v>#N/A</v>
      </c>
      <c r="D913" s="38" t="e">
        <f t="shared" si="120"/>
        <v>#N/A</v>
      </c>
      <c r="E913" s="39" t="e">
        <f t="shared" si="126"/>
        <v>#N/A</v>
      </c>
      <c r="F913" s="43" t="e">
        <f t="shared" si="121"/>
        <v>#N/A</v>
      </c>
      <c r="G913" s="40" t="str">
        <f t="shared" si="122"/>
        <v/>
      </c>
      <c r="H913" s="42" t="e">
        <f>IF(F913&lt;=$G$10,$G$3,"")</f>
        <v>#N/A</v>
      </c>
      <c r="I913" s="41" t="e">
        <f>IF(B913&lt;&gt;"",$G$4,"")</f>
        <v>#N/A</v>
      </c>
      <c r="J913" s="41" t="str">
        <f t="shared" si="123"/>
        <v/>
      </c>
      <c r="K913" s="41" t="e">
        <f>IF(B913&lt;&gt;"",J913*H913/12,"")</f>
        <v>#N/A</v>
      </c>
      <c r="L913" s="41" t="e">
        <f>IF(B913&lt;&gt;"",M913-J913,"")</f>
        <v>#N/A</v>
      </c>
      <c r="M913" s="41" t="e">
        <f>IF(B913&lt;&gt;"",M912+I913+K913,"")</f>
        <v>#N/A</v>
      </c>
      <c r="N913" s="41" t="str">
        <f>IF(G913&lt;&gt;"",IF(E913&gt;=$G$7,$G$5,0),"")</f>
        <v/>
      </c>
      <c r="O913" s="41" t="str">
        <f t="shared" si="124"/>
        <v/>
      </c>
      <c r="P913" s="41" t="str">
        <f>IF(G913&lt;&gt;"",R912*H913/12,"")</f>
        <v/>
      </c>
      <c r="Q913" s="41" t="str">
        <f>IF(G913&lt;&gt;"",R913-O913,"")</f>
        <v/>
      </c>
      <c r="R913" s="41" t="str">
        <f>IF(G913&lt;&gt;"",R912+N913+P913,"")</f>
        <v/>
      </c>
      <c r="T913" s="40" t="e">
        <f t="shared" si="125"/>
        <v>#N/A</v>
      </c>
      <c r="U913" s="53" t="str">
        <f>J913</f>
        <v/>
      </c>
      <c r="V913" s="53" t="e">
        <f>M913</f>
        <v>#N/A</v>
      </c>
      <c r="W913" s="53" t="str">
        <f>O913</f>
        <v/>
      </c>
      <c r="X913" s="53" t="str">
        <f>R913</f>
        <v/>
      </c>
    </row>
    <row r="914" spans="1:24" x14ac:dyDescent="0.35">
      <c r="A914" s="37" t="str">
        <f t="shared" ref="A914:A976" si="127">IFERROR(IF((A913+1)&lt;=($G$8-$G$6)*12,A913+1,""),"")</f>
        <v/>
      </c>
      <c r="B914" s="37" t="e">
        <f>IF(F914&lt;=$G$10,VLOOKUP('[1]KALKULATOR 2023 PPK'!A929,[1]Robocze!$B$23:$C$102,2),"")</f>
        <v>#N/A</v>
      </c>
      <c r="C914" s="37" t="e">
        <f t="shared" ref="C914:C976" si="128">IF(B914="","",YEAR(F914))</f>
        <v>#N/A</v>
      </c>
      <c r="D914" s="38" t="e">
        <f t="shared" ref="D914:D976" si="129">IF(B914&lt;&gt;"",TEXT(F914,"mmmm"),"")</f>
        <v>#N/A</v>
      </c>
      <c r="E914" s="39" t="e">
        <f t="shared" si="126"/>
        <v>#N/A</v>
      </c>
      <c r="F914" s="43" t="e">
        <f t="shared" ref="F914:F976" si="130">IF(OR(B913="",F913&gt;$G$10,A914=""),"",EDATE(F913,1))</f>
        <v>#N/A</v>
      </c>
      <c r="G914" s="40" t="str">
        <f t="shared" ref="G914:G976" si="131">IFERROR(EOMONTH(F914,0),"")</f>
        <v/>
      </c>
      <c r="H914" s="42" t="e">
        <f>IF(F914&lt;=$G$10,$G$3,"")</f>
        <v>#N/A</v>
      </c>
      <c r="I914" s="41" t="e">
        <f>IF(B914&lt;&gt;"",$G$4,"")</f>
        <v>#N/A</v>
      </c>
      <c r="J914" s="41" t="str">
        <f t="shared" ref="J914:J976" si="132">IFERROR(J913+I914,"")</f>
        <v/>
      </c>
      <c r="K914" s="41" t="e">
        <f>IF(B914&lt;&gt;"",J914*H914/12,"")</f>
        <v>#N/A</v>
      </c>
      <c r="L914" s="41" t="e">
        <f>IF(B914&lt;&gt;"",M914-J914,"")</f>
        <v>#N/A</v>
      </c>
      <c r="M914" s="41" t="e">
        <f>IF(B914&lt;&gt;"",M913+I914+K914,"")</f>
        <v>#N/A</v>
      </c>
      <c r="N914" s="41" t="str">
        <f>IF(G914&lt;&gt;"",IF(E914&gt;=$G$7,$G$5,0),"")</f>
        <v/>
      </c>
      <c r="O914" s="41" t="str">
        <f t="shared" ref="O914:O976" si="133">IFERROR(O913+N914,"")</f>
        <v/>
      </c>
      <c r="P914" s="41" t="str">
        <f>IF(G914&lt;&gt;"",R913*H914/12,"")</f>
        <v/>
      </c>
      <c r="Q914" s="41" t="str">
        <f>IF(G914&lt;&gt;"",R914-O914,"")</f>
        <v/>
      </c>
      <c r="R914" s="41" t="str">
        <f>IF(G914&lt;&gt;"",R913+N914+P914,"")</f>
        <v/>
      </c>
      <c r="T914" s="40" t="e">
        <f t="shared" ref="T914:T976" si="134">F914</f>
        <v>#N/A</v>
      </c>
      <c r="U914" s="53" t="str">
        <f>J914</f>
        <v/>
      </c>
      <c r="V914" s="53" t="e">
        <f>M914</f>
        <v>#N/A</v>
      </c>
      <c r="W914" s="53" t="str">
        <f>O914</f>
        <v/>
      </c>
      <c r="X914" s="53" t="str">
        <f>R914</f>
        <v/>
      </c>
    </row>
    <row r="915" spans="1:24" x14ac:dyDescent="0.35">
      <c r="A915" s="37" t="str">
        <f t="shared" si="127"/>
        <v/>
      </c>
      <c r="B915" s="37" t="e">
        <f>IF(F915&lt;=$G$10,VLOOKUP('[1]KALKULATOR 2023 PPK'!A930,[1]Robocze!$B$23:$C$102,2),"")</f>
        <v>#N/A</v>
      </c>
      <c r="C915" s="37" t="e">
        <f t="shared" si="128"/>
        <v>#N/A</v>
      </c>
      <c r="D915" s="38" t="e">
        <f t="shared" si="129"/>
        <v>#N/A</v>
      </c>
      <c r="E915" s="39" t="e">
        <f t="shared" ref="E915:E976" si="135">IF(B915="","",E914+1/12)</f>
        <v>#N/A</v>
      </c>
      <c r="F915" s="43" t="e">
        <f t="shared" si="130"/>
        <v>#N/A</v>
      </c>
      <c r="G915" s="40" t="str">
        <f t="shared" si="131"/>
        <v/>
      </c>
      <c r="H915" s="42" t="e">
        <f>IF(F915&lt;=$G$10,$G$3,"")</f>
        <v>#N/A</v>
      </c>
      <c r="I915" s="41" t="e">
        <f>IF(B915&lt;&gt;"",$G$4,"")</f>
        <v>#N/A</v>
      </c>
      <c r="J915" s="41" t="str">
        <f t="shared" si="132"/>
        <v/>
      </c>
      <c r="K915" s="41" t="e">
        <f>IF(B915&lt;&gt;"",J915*H915/12,"")</f>
        <v>#N/A</v>
      </c>
      <c r="L915" s="41" t="e">
        <f>IF(B915&lt;&gt;"",M915-J915,"")</f>
        <v>#N/A</v>
      </c>
      <c r="M915" s="41" t="e">
        <f>IF(B915&lt;&gt;"",M914+I915+K915,"")</f>
        <v>#N/A</v>
      </c>
      <c r="N915" s="41" t="str">
        <f>IF(G915&lt;&gt;"",IF(E915&gt;=$G$7,$G$5,0),"")</f>
        <v/>
      </c>
      <c r="O915" s="41" t="str">
        <f t="shared" si="133"/>
        <v/>
      </c>
      <c r="P915" s="41" t="str">
        <f>IF(G915&lt;&gt;"",R914*H915/12,"")</f>
        <v/>
      </c>
      <c r="Q915" s="41" t="str">
        <f>IF(G915&lt;&gt;"",R915-O915,"")</f>
        <v/>
      </c>
      <c r="R915" s="41" t="str">
        <f>IF(G915&lt;&gt;"",R914+N915+P915,"")</f>
        <v/>
      </c>
      <c r="T915" s="40" t="e">
        <f t="shared" si="134"/>
        <v>#N/A</v>
      </c>
      <c r="U915" s="53" t="str">
        <f>J915</f>
        <v/>
      </c>
      <c r="V915" s="53" t="e">
        <f>M915</f>
        <v>#N/A</v>
      </c>
      <c r="W915" s="53" t="str">
        <f>O915</f>
        <v/>
      </c>
      <c r="X915" s="53" t="str">
        <f>R915</f>
        <v/>
      </c>
    </row>
    <row r="916" spans="1:24" x14ac:dyDescent="0.35">
      <c r="A916" s="37" t="str">
        <f t="shared" si="127"/>
        <v/>
      </c>
      <c r="B916" s="44" t="e">
        <f>IF(F916&lt;=$G$10,VLOOKUP('[1]KALKULATOR 2023 PPK'!A931,[1]Robocze!$B$23:$C$102,2),"")</f>
        <v>#N/A</v>
      </c>
      <c r="C916" s="44" t="e">
        <f t="shared" si="128"/>
        <v>#N/A</v>
      </c>
      <c r="D916" s="38" t="e">
        <f t="shared" si="129"/>
        <v>#N/A</v>
      </c>
      <c r="E916" s="45" t="e">
        <f t="shared" si="135"/>
        <v>#N/A</v>
      </c>
      <c r="F916" s="46" t="e">
        <f t="shared" si="130"/>
        <v>#N/A</v>
      </c>
      <c r="G916" s="47" t="str">
        <f t="shared" si="131"/>
        <v/>
      </c>
      <c r="H916" s="42" t="e">
        <f>IF(F916&lt;=$G$10,$G$3,"")</f>
        <v>#N/A</v>
      </c>
      <c r="I916" s="41" t="e">
        <f>IF(B916&lt;&gt;"",$G$4,"")</f>
        <v>#N/A</v>
      </c>
      <c r="J916" s="48" t="str">
        <f t="shared" si="132"/>
        <v/>
      </c>
      <c r="K916" s="41" t="e">
        <f>IF(B916&lt;&gt;"",J916*H916/12,"")</f>
        <v>#N/A</v>
      </c>
      <c r="L916" s="48" t="e">
        <f>IF(B916&lt;&gt;"",M916-J916,"")</f>
        <v>#N/A</v>
      </c>
      <c r="M916" s="41" t="e">
        <f>IF(B916&lt;&gt;"",M915+I916+K916,"")</f>
        <v>#N/A</v>
      </c>
      <c r="N916" s="41" t="str">
        <f>IF(G916&lt;&gt;"",IF(E916&gt;=$G$7,$G$5,0),"")</f>
        <v/>
      </c>
      <c r="O916" s="48" t="str">
        <f t="shared" si="133"/>
        <v/>
      </c>
      <c r="P916" s="41" t="str">
        <f>IF(G916&lt;&gt;"",R915*H916/12,"")</f>
        <v/>
      </c>
      <c r="Q916" s="48" t="str">
        <f>IF(G916&lt;&gt;"",R916-O916,"")</f>
        <v/>
      </c>
      <c r="R916" s="41" t="str">
        <f>IF(G916&lt;&gt;"",R915+N916+P916,"")</f>
        <v/>
      </c>
      <c r="T916" s="40" t="e">
        <f t="shared" si="134"/>
        <v>#N/A</v>
      </c>
      <c r="U916" s="53" t="str">
        <f>J916</f>
        <v/>
      </c>
      <c r="V916" s="53" t="e">
        <f>M916</f>
        <v>#N/A</v>
      </c>
      <c r="W916" s="53" t="str">
        <f>O916</f>
        <v/>
      </c>
      <c r="X916" s="53" t="str">
        <f>R916</f>
        <v/>
      </c>
    </row>
    <row r="917" spans="1:24" x14ac:dyDescent="0.35">
      <c r="A917" s="37" t="str">
        <f t="shared" si="127"/>
        <v/>
      </c>
      <c r="B917" s="37" t="e">
        <f>IF(F917&lt;=$G$10,VLOOKUP('[1]KALKULATOR 2023 PPK'!A932,[1]Robocze!$B$23:$C$102,2),"")</f>
        <v>#N/A</v>
      </c>
      <c r="C917" s="37" t="e">
        <f t="shared" si="128"/>
        <v>#N/A</v>
      </c>
      <c r="D917" s="38" t="e">
        <f t="shared" si="129"/>
        <v>#N/A</v>
      </c>
      <c r="E917" s="39" t="e">
        <f t="shared" si="135"/>
        <v>#N/A</v>
      </c>
      <c r="F917" s="40" t="e">
        <f t="shared" si="130"/>
        <v>#N/A</v>
      </c>
      <c r="G917" s="40" t="str">
        <f t="shared" si="131"/>
        <v/>
      </c>
      <c r="H917" s="42" t="e">
        <f>IF(F917&lt;=$G$10,$G$3,"")</f>
        <v>#N/A</v>
      </c>
      <c r="I917" s="41" t="e">
        <f>IF(B917&lt;&gt;"",$G$4,"")</f>
        <v>#N/A</v>
      </c>
      <c r="J917" s="41" t="str">
        <f t="shared" si="132"/>
        <v/>
      </c>
      <c r="K917" s="41" t="e">
        <f>IF(B917&lt;&gt;"",J917*H917/12,"")</f>
        <v>#N/A</v>
      </c>
      <c r="L917" s="41" t="e">
        <f>IF(B917&lt;&gt;"",M917-J917,"")</f>
        <v>#N/A</v>
      </c>
      <c r="M917" s="41" t="e">
        <f>IF(B917&lt;&gt;"",M916+I917+K917,"")</f>
        <v>#N/A</v>
      </c>
      <c r="N917" s="41" t="str">
        <f>IF(G917&lt;&gt;"",IF(E917&gt;=$G$7,$G$5,0),"")</f>
        <v/>
      </c>
      <c r="O917" s="41" t="str">
        <f t="shared" si="133"/>
        <v/>
      </c>
      <c r="P917" s="41" t="str">
        <f>IF(G917&lt;&gt;"",R916*H917/12,"")</f>
        <v/>
      </c>
      <c r="Q917" s="41" t="str">
        <f>IF(G917&lt;&gt;"",R917-O917,"")</f>
        <v/>
      </c>
      <c r="R917" s="41" t="str">
        <f>IF(G917&lt;&gt;"",R916+N917+P917,"")</f>
        <v/>
      </c>
      <c r="T917" s="40" t="e">
        <f t="shared" si="134"/>
        <v>#N/A</v>
      </c>
      <c r="U917" s="53" t="str">
        <f>J917</f>
        <v/>
      </c>
      <c r="V917" s="53" t="e">
        <f>M917</f>
        <v>#N/A</v>
      </c>
      <c r="W917" s="53" t="str">
        <f>O917</f>
        <v/>
      </c>
      <c r="X917" s="53" t="str">
        <f>R917</f>
        <v/>
      </c>
    </row>
    <row r="918" spans="1:24" x14ac:dyDescent="0.35">
      <c r="A918" s="37" t="str">
        <f t="shared" si="127"/>
        <v/>
      </c>
      <c r="B918" s="37" t="e">
        <f>IF(F918&lt;=$G$10,VLOOKUP('[1]KALKULATOR 2023 PPK'!A933,[1]Robocze!$B$23:$C$102,2),"")</f>
        <v>#N/A</v>
      </c>
      <c r="C918" s="37" t="e">
        <f t="shared" si="128"/>
        <v>#N/A</v>
      </c>
      <c r="D918" s="38" t="e">
        <f t="shared" si="129"/>
        <v>#N/A</v>
      </c>
      <c r="E918" s="39" t="e">
        <f t="shared" si="135"/>
        <v>#N/A</v>
      </c>
      <c r="F918" s="43" t="e">
        <f t="shared" si="130"/>
        <v>#N/A</v>
      </c>
      <c r="G918" s="40" t="str">
        <f t="shared" si="131"/>
        <v/>
      </c>
      <c r="H918" s="42" t="e">
        <f>IF(F918&lt;=$G$10,$G$3,"")</f>
        <v>#N/A</v>
      </c>
      <c r="I918" s="41" t="e">
        <f>IF(B918&lt;&gt;"",$G$4,"")</f>
        <v>#N/A</v>
      </c>
      <c r="J918" s="41" t="str">
        <f t="shared" si="132"/>
        <v/>
      </c>
      <c r="K918" s="41" t="e">
        <f>IF(B918&lt;&gt;"",J918*H918/12,"")</f>
        <v>#N/A</v>
      </c>
      <c r="L918" s="41" t="e">
        <f>IF(B918&lt;&gt;"",M918-J918,"")</f>
        <v>#N/A</v>
      </c>
      <c r="M918" s="41" t="e">
        <f>IF(B918&lt;&gt;"",M917+I918+K918,"")</f>
        <v>#N/A</v>
      </c>
      <c r="N918" s="41" t="str">
        <f>IF(G918&lt;&gt;"",IF(E918&gt;=$G$7,$G$5,0),"")</f>
        <v/>
      </c>
      <c r="O918" s="41" t="str">
        <f t="shared" si="133"/>
        <v/>
      </c>
      <c r="P918" s="41" t="str">
        <f>IF(G918&lt;&gt;"",R917*H918/12,"")</f>
        <v/>
      </c>
      <c r="Q918" s="41" t="str">
        <f>IF(G918&lt;&gt;"",R918-O918,"")</f>
        <v/>
      </c>
      <c r="R918" s="41" t="str">
        <f>IF(G918&lt;&gt;"",R917+N918+P918,"")</f>
        <v/>
      </c>
      <c r="T918" s="40" t="e">
        <f t="shared" si="134"/>
        <v>#N/A</v>
      </c>
      <c r="U918" s="53" t="str">
        <f>J918</f>
        <v/>
      </c>
      <c r="V918" s="53" t="e">
        <f>M918</f>
        <v>#N/A</v>
      </c>
      <c r="W918" s="53" t="str">
        <f>O918</f>
        <v/>
      </c>
      <c r="X918" s="53" t="str">
        <f>R918</f>
        <v/>
      </c>
    </row>
    <row r="919" spans="1:24" x14ac:dyDescent="0.35">
      <c r="A919" s="37" t="str">
        <f t="shared" si="127"/>
        <v/>
      </c>
      <c r="B919" s="37" t="e">
        <f>IF(F919&lt;=$G$10,VLOOKUP('[1]KALKULATOR 2023 PPK'!A934,[1]Robocze!$B$23:$C$102,2),"")</f>
        <v>#N/A</v>
      </c>
      <c r="C919" s="37" t="e">
        <f t="shared" si="128"/>
        <v>#N/A</v>
      </c>
      <c r="D919" s="38" t="e">
        <f t="shared" si="129"/>
        <v>#N/A</v>
      </c>
      <c r="E919" s="39" t="e">
        <f t="shared" si="135"/>
        <v>#N/A</v>
      </c>
      <c r="F919" s="43" t="e">
        <f t="shared" si="130"/>
        <v>#N/A</v>
      </c>
      <c r="G919" s="40" t="str">
        <f t="shared" si="131"/>
        <v/>
      </c>
      <c r="H919" s="42" t="e">
        <f>IF(F919&lt;=$G$10,$G$3,"")</f>
        <v>#N/A</v>
      </c>
      <c r="I919" s="41" t="e">
        <f>IF(B919&lt;&gt;"",$G$4,"")</f>
        <v>#N/A</v>
      </c>
      <c r="J919" s="41" t="str">
        <f t="shared" si="132"/>
        <v/>
      </c>
      <c r="K919" s="41" t="e">
        <f>IF(B919&lt;&gt;"",J919*H919/12,"")</f>
        <v>#N/A</v>
      </c>
      <c r="L919" s="41" t="e">
        <f>IF(B919&lt;&gt;"",M919-J919,"")</f>
        <v>#N/A</v>
      </c>
      <c r="M919" s="41" t="e">
        <f>IF(B919&lt;&gt;"",M918+I919+K919,"")</f>
        <v>#N/A</v>
      </c>
      <c r="N919" s="41" t="str">
        <f>IF(G919&lt;&gt;"",IF(E919&gt;=$G$7,$G$5,0),"")</f>
        <v/>
      </c>
      <c r="O919" s="41" t="str">
        <f t="shared" si="133"/>
        <v/>
      </c>
      <c r="P919" s="41" t="str">
        <f>IF(G919&lt;&gt;"",R918*H919/12,"")</f>
        <v/>
      </c>
      <c r="Q919" s="41" t="str">
        <f>IF(G919&lt;&gt;"",R919-O919,"")</f>
        <v/>
      </c>
      <c r="R919" s="41" t="str">
        <f>IF(G919&lt;&gt;"",R918+N919+P919,"")</f>
        <v/>
      </c>
      <c r="T919" s="40" t="e">
        <f t="shared" si="134"/>
        <v>#N/A</v>
      </c>
      <c r="U919" s="53" t="str">
        <f>J919</f>
        <v/>
      </c>
      <c r="V919" s="53" t="e">
        <f>M919</f>
        <v>#N/A</v>
      </c>
      <c r="W919" s="53" t="str">
        <f>O919</f>
        <v/>
      </c>
      <c r="X919" s="53" t="str">
        <f>R919</f>
        <v/>
      </c>
    </row>
    <row r="920" spans="1:24" x14ac:dyDescent="0.35">
      <c r="A920" s="37" t="str">
        <f t="shared" si="127"/>
        <v/>
      </c>
      <c r="B920" s="37" t="e">
        <f>IF(F920&lt;=$G$10,VLOOKUP('[1]KALKULATOR 2023 PPK'!A935,[1]Robocze!$B$23:$C$102,2),"")</f>
        <v>#N/A</v>
      </c>
      <c r="C920" s="37" t="e">
        <f t="shared" si="128"/>
        <v>#N/A</v>
      </c>
      <c r="D920" s="38" t="e">
        <f t="shared" si="129"/>
        <v>#N/A</v>
      </c>
      <c r="E920" s="39" t="e">
        <f t="shared" si="135"/>
        <v>#N/A</v>
      </c>
      <c r="F920" s="43" t="e">
        <f t="shared" si="130"/>
        <v>#N/A</v>
      </c>
      <c r="G920" s="40" t="str">
        <f t="shared" si="131"/>
        <v/>
      </c>
      <c r="H920" s="42" t="e">
        <f>IF(F920&lt;=$G$10,$G$3,"")</f>
        <v>#N/A</v>
      </c>
      <c r="I920" s="41" t="e">
        <f>IF(B920&lt;&gt;"",$G$4,"")</f>
        <v>#N/A</v>
      </c>
      <c r="J920" s="41" t="str">
        <f t="shared" si="132"/>
        <v/>
      </c>
      <c r="K920" s="41" t="e">
        <f>IF(B920&lt;&gt;"",J920*H920/12,"")</f>
        <v>#N/A</v>
      </c>
      <c r="L920" s="41" t="e">
        <f>IF(B920&lt;&gt;"",M920-J920,"")</f>
        <v>#N/A</v>
      </c>
      <c r="M920" s="41" t="e">
        <f>IF(B920&lt;&gt;"",M919+I920+K920,"")</f>
        <v>#N/A</v>
      </c>
      <c r="N920" s="41" t="str">
        <f>IF(G920&lt;&gt;"",IF(E920&gt;=$G$7,$G$5,0),"")</f>
        <v/>
      </c>
      <c r="O920" s="41" t="str">
        <f t="shared" si="133"/>
        <v/>
      </c>
      <c r="P920" s="41" t="str">
        <f>IF(G920&lt;&gt;"",R919*H920/12,"")</f>
        <v/>
      </c>
      <c r="Q920" s="41" t="str">
        <f>IF(G920&lt;&gt;"",R920-O920,"")</f>
        <v/>
      </c>
      <c r="R920" s="41" t="str">
        <f>IF(G920&lt;&gt;"",R919+N920+P920,"")</f>
        <v/>
      </c>
      <c r="T920" s="40" t="e">
        <f t="shared" si="134"/>
        <v>#N/A</v>
      </c>
      <c r="U920" s="53" t="str">
        <f>J920</f>
        <v/>
      </c>
      <c r="V920" s="53" t="e">
        <f>M920</f>
        <v>#N/A</v>
      </c>
      <c r="W920" s="53" t="str">
        <f>O920</f>
        <v/>
      </c>
      <c r="X920" s="53" t="str">
        <f>R920</f>
        <v/>
      </c>
    </row>
    <row r="921" spans="1:24" x14ac:dyDescent="0.35">
      <c r="A921" s="37" t="str">
        <f t="shared" si="127"/>
        <v/>
      </c>
      <c r="B921" s="37" t="e">
        <f>IF(F921&lt;=$G$10,VLOOKUP('[1]KALKULATOR 2023 PPK'!A936,[1]Robocze!$B$23:$C$102,2),"")</f>
        <v>#N/A</v>
      </c>
      <c r="C921" s="37" t="e">
        <f t="shared" si="128"/>
        <v>#N/A</v>
      </c>
      <c r="D921" s="38" t="e">
        <f t="shared" si="129"/>
        <v>#N/A</v>
      </c>
      <c r="E921" s="39" t="e">
        <f t="shared" si="135"/>
        <v>#N/A</v>
      </c>
      <c r="F921" s="43" t="e">
        <f t="shared" si="130"/>
        <v>#N/A</v>
      </c>
      <c r="G921" s="40" t="str">
        <f t="shared" si="131"/>
        <v/>
      </c>
      <c r="H921" s="42" t="e">
        <f>IF(F921&lt;=$G$10,$G$3,"")</f>
        <v>#N/A</v>
      </c>
      <c r="I921" s="41" t="e">
        <f>IF(B921&lt;&gt;"",$G$4,"")</f>
        <v>#N/A</v>
      </c>
      <c r="J921" s="41" t="str">
        <f t="shared" si="132"/>
        <v/>
      </c>
      <c r="K921" s="41" t="e">
        <f>IF(B921&lt;&gt;"",J921*H921/12,"")</f>
        <v>#N/A</v>
      </c>
      <c r="L921" s="41" t="e">
        <f>IF(B921&lt;&gt;"",M921-J921,"")</f>
        <v>#N/A</v>
      </c>
      <c r="M921" s="41" t="e">
        <f>IF(B921&lt;&gt;"",M920+I921+K921,"")</f>
        <v>#N/A</v>
      </c>
      <c r="N921" s="41" t="str">
        <f>IF(G921&lt;&gt;"",IF(E921&gt;=$G$7,$G$5,0),"")</f>
        <v/>
      </c>
      <c r="O921" s="41" t="str">
        <f t="shared" si="133"/>
        <v/>
      </c>
      <c r="P921" s="41" t="str">
        <f>IF(G921&lt;&gt;"",R920*H921/12,"")</f>
        <v/>
      </c>
      <c r="Q921" s="41" t="str">
        <f>IF(G921&lt;&gt;"",R921-O921,"")</f>
        <v/>
      </c>
      <c r="R921" s="41" t="str">
        <f>IF(G921&lt;&gt;"",R920+N921+P921,"")</f>
        <v/>
      </c>
      <c r="T921" s="40" t="e">
        <f t="shared" si="134"/>
        <v>#N/A</v>
      </c>
      <c r="U921" s="53" t="str">
        <f>J921</f>
        <v/>
      </c>
      <c r="V921" s="53" t="e">
        <f>M921</f>
        <v>#N/A</v>
      </c>
      <c r="W921" s="53" t="str">
        <f>O921</f>
        <v/>
      </c>
      <c r="X921" s="53" t="str">
        <f>R921</f>
        <v/>
      </c>
    </row>
    <row r="922" spans="1:24" x14ac:dyDescent="0.35">
      <c r="A922" s="37" t="str">
        <f t="shared" si="127"/>
        <v/>
      </c>
      <c r="B922" s="37" t="e">
        <f>IF(F922&lt;=$G$10,VLOOKUP('[1]KALKULATOR 2023 PPK'!A937,[1]Robocze!$B$23:$C$102,2),"")</f>
        <v>#N/A</v>
      </c>
      <c r="C922" s="37" t="e">
        <f t="shared" si="128"/>
        <v>#N/A</v>
      </c>
      <c r="D922" s="38" t="e">
        <f t="shared" si="129"/>
        <v>#N/A</v>
      </c>
      <c r="E922" s="39" t="e">
        <f t="shared" si="135"/>
        <v>#N/A</v>
      </c>
      <c r="F922" s="43" t="e">
        <f t="shared" si="130"/>
        <v>#N/A</v>
      </c>
      <c r="G922" s="40" t="str">
        <f t="shared" si="131"/>
        <v/>
      </c>
      <c r="H922" s="42" t="e">
        <f>IF(F922&lt;=$G$10,$G$3,"")</f>
        <v>#N/A</v>
      </c>
      <c r="I922" s="41" t="e">
        <f>IF(B922&lt;&gt;"",$G$4,"")</f>
        <v>#N/A</v>
      </c>
      <c r="J922" s="41" t="str">
        <f t="shared" si="132"/>
        <v/>
      </c>
      <c r="K922" s="41" t="e">
        <f>IF(B922&lt;&gt;"",J922*H922/12,"")</f>
        <v>#N/A</v>
      </c>
      <c r="L922" s="41" t="e">
        <f>IF(B922&lt;&gt;"",M922-J922,"")</f>
        <v>#N/A</v>
      </c>
      <c r="M922" s="41" t="e">
        <f>IF(B922&lt;&gt;"",M921+I922+K922,"")</f>
        <v>#N/A</v>
      </c>
      <c r="N922" s="41" t="str">
        <f>IF(G922&lt;&gt;"",IF(E922&gt;=$G$7,$G$5,0),"")</f>
        <v/>
      </c>
      <c r="O922" s="41" t="str">
        <f t="shared" si="133"/>
        <v/>
      </c>
      <c r="P922" s="41" t="str">
        <f>IF(G922&lt;&gt;"",R921*H922/12,"")</f>
        <v/>
      </c>
      <c r="Q922" s="41" t="str">
        <f>IF(G922&lt;&gt;"",R922-O922,"")</f>
        <v/>
      </c>
      <c r="R922" s="41" t="str">
        <f>IF(G922&lt;&gt;"",R921+N922+P922,"")</f>
        <v/>
      </c>
      <c r="T922" s="40" t="e">
        <f t="shared" si="134"/>
        <v>#N/A</v>
      </c>
      <c r="U922" s="53" t="str">
        <f>J922</f>
        <v/>
      </c>
      <c r="V922" s="53" t="e">
        <f>M922</f>
        <v>#N/A</v>
      </c>
      <c r="W922" s="53" t="str">
        <f>O922</f>
        <v/>
      </c>
      <c r="X922" s="53" t="str">
        <f>R922</f>
        <v/>
      </c>
    </row>
    <row r="923" spans="1:24" x14ac:dyDescent="0.35">
      <c r="A923" s="37" t="str">
        <f t="shared" si="127"/>
        <v/>
      </c>
      <c r="B923" s="37" t="e">
        <f>IF(F923&lt;=$G$10,VLOOKUP('[1]KALKULATOR 2023 PPK'!A938,[1]Robocze!$B$23:$C$102,2),"")</f>
        <v>#N/A</v>
      </c>
      <c r="C923" s="37" t="e">
        <f t="shared" si="128"/>
        <v>#N/A</v>
      </c>
      <c r="D923" s="38" t="e">
        <f t="shared" si="129"/>
        <v>#N/A</v>
      </c>
      <c r="E923" s="39" t="e">
        <f t="shared" si="135"/>
        <v>#N/A</v>
      </c>
      <c r="F923" s="43" t="e">
        <f t="shared" si="130"/>
        <v>#N/A</v>
      </c>
      <c r="G923" s="40" t="str">
        <f t="shared" si="131"/>
        <v/>
      </c>
      <c r="H923" s="42" t="e">
        <f>IF(F923&lt;=$G$10,$G$3,"")</f>
        <v>#N/A</v>
      </c>
      <c r="I923" s="41" t="e">
        <f>IF(B923&lt;&gt;"",$G$4,"")</f>
        <v>#N/A</v>
      </c>
      <c r="J923" s="41" t="str">
        <f t="shared" si="132"/>
        <v/>
      </c>
      <c r="K923" s="41" t="e">
        <f>IF(B923&lt;&gt;"",J923*H923/12,"")</f>
        <v>#N/A</v>
      </c>
      <c r="L923" s="41" t="e">
        <f>IF(B923&lt;&gt;"",M923-J923,"")</f>
        <v>#N/A</v>
      </c>
      <c r="M923" s="41" t="e">
        <f>IF(B923&lt;&gt;"",M922+I923+K923,"")</f>
        <v>#N/A</v>
      </c>
      <c r="N923" s="41" t="str">
        <f>IF(G923&lt;&gt;"",IF(E923&gt;=$G$7,$G$5,0),"")</f>
        <v/>
      </c>
      <c r="O923" s="41" t="str">
        <f t="shared" si="133"/>
        <v/>
      </c>
      <c r="P923" s="41" t="str">
        <f>IF(G923&lt;&gt;"",R922*H923/12,"")</f>
        <v/>
      </c>
      <c r="Q923" s="41" t="str">
        <f>IF(G923&lt;&gt;"",R923-O923,"")</f>
        <v/>
      </c>
      <c r="R923" s="41" t="str">
        <f>IF(G923&lt;&gt;"",R922+N923+P923,"")</f>
        <v/>
      </c>
      <c r="T923" s="40" t="e">
        <f t="shared" si="134"/>
        <v>#N/A</v>
      </c>
      <c r="U923" s="53" t="str">
        <f>J923</f>
        <v/>
      </c>
      <c r="V923" s="53" t="e">
        <f>M923</f>
        <v>#N/A</v>
      </c>
      <c r="W923" s="53" t="str">
        <f>O923</f>
        <v/>
      </c>
      <c r="X923" s="53" t="str">
        <f>R923</f>
        <v/>
      </c>
    </row>
    <row r="924" spans="1:24" x14ac:dyDescent="0.35">
      <c r="A924" s="37" t="str">
        <f t="shared" si="127"/>
        <v/>
      </c>
      <c r="B924" s="37" t="e">
        <f>IF(F924&lt;=$G$10,VLOOKUP('[1]KALKULATOR 2023 PPK'!A939,[1]Robocze!$B$23:$C$102,2),"")</f>
        <v>#N/A</v>
      </c>
      <c r="C924" s="37" t="e">
        <f t="shared" si="128"/>
        <v>#N/A</v>
      </c>
      <c r="D924" s="38" t="e">
        <f t="shared" si="129"/>
        <v>#N/A</v>
      </c>
      <c r="E924" s="39" t="e">
        <f t="shared" si="135"/>
        <v>#N/A</v>
      </c>
      <c r="F924" s="43" t="e">
        <f t="shared" si="130"/>
        <v>#N/A</v>
      </c>
      <c r="G924" s="40" t="str">
        <f t="shared" si="131"/>
        <v/>
      </c>
      <c r="H924" s="42" t="e">
        <f>IF(F924&lt;=$G$10,$G$3,"")</f>
        <v>#N/A</v>
      </c>
      <c r="I924" s="41" t="e">
        <f>IF(B924&lt;&gt;"",$G$4,"")</f>
        <v>#N/A</v>
      </c>
      <c r="J924" s="41" t="str">
        <f t="shared" si="132"/>
        <v/>
      </c>
      <c r="K924" s="41" t="e">
        <f>IF(B924&lt;&gt;"",J924*H924/12,"")</f>
        <v>#N/A</v>
      </c>
      <c r="L924" s="41" t="e">
        <f>IF(B924&lt;&gt;"",M924-J924,"")</f>
        <v>#N/A</v>
      </c>
      <c r="M924" s="41" t="e">
        <f>IF(B924&lt;&gt;"",M923+I924+K924,"")</f>
        <v>#N/A</v>
      </c>
      <c r="N924" s="41" t="str">
        <f>IF(G924&lt;&gt;"",IF(E924&gt;=$G$7,$G$5,0),"")</f>
        <v/>
      </c>
      <c r="O924" s="41" t="str">
        <f t="shared" si="133"/>
        <v/>
      </c>
      <c r="P924" s="41" t="str">
        <f>IF(G924&lt;&gt;"",R923*H924/12,"")</f>
        <v/>
      </c>
      <c r="Q924" s="41" t="str">
        <f>IF(G924&lt;&gt;"",R924-O924,"")</f>
        <v/>
      </c>
      <c r="R924" s="41" t="str">
        <f>IF(G924&lt;&gt;"",R923+N924+P924,"")</f>
        <v/>
      </c>
      <c r="T924" s="40" t="e">
        <f t="shared" si="134"/>
        <v>#N/A</v>
      </c>
      <c r="U924" s="53" t="str">
        <f>J924</f>
        <v/>
      </c>
      <c r="V924" s="53" t="e">
        <f>M924</f>
        <v>#N/A</v>
      </c>
      <c r="W924" s="53" t="str">
        <f>O924</f>
        <v/>
      </c>
      <c r="X924" s="53" t="str">
        <f>R924</f>
        <v/>
      </c>
    </row>
    <row r="925" spans="1:24" x14ac:dyDescent="0.35">
      <c r="A925" s="37" t="str">
        <f t="shared" si="127"/>
        <v/>
      </c>
      <c r="B925" s="37" t="e">
        <f>IF(F925&lt;=$G$10,VLOOKUP('[1]KALKULATOR 2023 PPK'!A940,[1]Robocze!$B$23:$C$102,2),"")</f>
        <v>#N/A</v>
      </c>
      <c r="C925" s="37" t="e">
        <f t="shared" si="128"/>
        <v>#N/A</v>
      </c>
      <c r="D925" s="38" t="e">
        <f t="shared" si="129"/>
        <v>#N/A</v>
      </c>
      <c r="E925" s="39" t="e">
        <f t="shared" si="135"/>
        <v>#N/A</v>
      </c>
      <c r="F925" s="43" t="e">
        <f t="shared" si="130"/>
        <v>#N/A</v>
      </c>
      <c r="G925" s="40" t="str">
        <f t="shared" si="131"/>
        <v/>
      </c>
      <c r="H925" s="42" t="e">
        <f>IF(F925&lt;=$G$10,$G$3,"")</f>
        <v>#N/A</v>
      </c>
      <c r="I925" s="41" t="e">
        <f>IF(B925&lt;&gt;"",$G$4,"")</f>
        <v>#N/A</v>
      </c>
      <c r="J925" s="41" t="str">
        <f t="shared" si="132"/>
        <v/>
      </c>
      <c r="K925" s="41" t="e">
        <f>IF(B925&lt;&gt;"",J925*H925/12,"")</f>
        <v>#N/A</v>
      </c>
      <c r="L925" s="41" t="e">
        <f>IF(B925&lt;&gt;"",M925-J925,"")</f>
        <v>#N/A</v>
      </c>
      <c r="M925" s="41" t="e">
        <f>IF(B925&lt;&gt;"",M924+I925+K925,"")</f>
        <v>#N/A</v>
      </c>
      <c r="N925" s="41" t="str">
        <f>IF(G925&lt;&gt;"",IF(E925&gt;=$G$7,$G$5,0),"")</f>
        <v/>
      </c>
      <c r="O925" s="41" t="str">
        <f t="shared" si="133"/>
        <v/>
      </c>
      <c r="P925" s="41" t="str">
        <f>IF(G925&lt;&gt;"",R924*H925/12,"")</f>
        <v/>
      </c>
      <c r="Q925" s="41" t="str">
        <f>IF(G925&lt;&gt;"",R925-O925,"")</f>
        <v/>
      </c>
      <c r="R925" s="41" t="str">
        <f>IF(G925&lt;&gt;"",R924+N925+P925,"")</f>
        <v/>
      </c>
      <c r="T925" s="40" t="e">
        <f t="shared" si="134"/>
        <v>#N/A</v>
      </c>
      <c r="U925" s="53" t="str">
        <f>J925</f>
        <v/>
      </c>
      <c r="V925" s="53" t="e">
        <f>M925</f>
        <v>#N/A</v>
      </c>
      <c r="W925" s="53" t="str">
        <f>O925</f>
        <v/>
      </c>
      <c r="X925" s="53" t="str">
        <f>R925</f>
        <v/>
      </c>
    </row>
    <row r="926" spans="1:24" x14ac:dyDescent="0.35">
      <c r="A926" s="37" t="str">
        <f t="shared" si="127"/>
        <v/>
      </c>
      <c r="B926" s="37" t="e">
        <f>IF(F926&lt;=$G$10,VLOOKUP('[1]KALKULATOR 2023 PPK'!A941,[1]Robocze!$B$23:$C$102,2),"")</f>
        <v>#N/A</v>
      </c>
      <c r="C926" s="37" t="e">
        <f t="shared" si="128"/>
        <v>#N/A</v>
      </c>
      <c r="D926" s="38" t="e">
        <f t="shared" si="129"/>
        <v>#N/A</v>
      </c>
      <c r="E926" s="39" t="e">
        <f t="shared" si="135"/>
        <v>#N/A</v>
      </c>
      <c r="F926" s="43" t="e">
        <f t="shared" si="130"/>
        <v>#N/A</v>
      </c>
      <c r="G926" s="40" t="str">
        <f t="shared" si="131"/>
        <v/>
      </c>
      <c r="H926" s="42" t="e">
        <f>IF(F926&lt;=$G$10,$G$3,"")</f>
        <v>#N/A</v>
      </c>
      <c r="I926" s="41" t="e">
        <f>IF(B926&lt;&gt;"",$G$4,"")</f>
        <v>#N/A</v>
      </c>
      <c r="J926" s="41" t="str">
        <f t="shared" si="132"/>
        <v/>
      </c>
      <c r="K926" s="41" t="e">
        <f>IF(B926&lt;&gt;"",J926*H926/12,"")</f>
        <v>#N/A</v>
      </c>
      <c r="L926" s="41" t="e">
        <f>IF(B926&lt;&gt;"",M926-J926,"")</f>
        <v>#N/A</v>
      </c>
      <c r="M926" s="41" t="e">
        <f>IF(B926&lt;&gt;"",M925+I926+K926,"")</f>
        <v>#N/A</v>
      </c>
      <c r="N926" s="41" t="str">
        <f>IF(G926&lt;&gt;"",IF(E926&gt;=$G$7,$G$5,0),"")</f>
        <v/>
      </c>
      <c r="O926" s="41" t="str">
        <f t="shared" si="133"/>
        <v/>
      </c>
      <c r="P926" s="41" t="str">
        <f>IF(G926&lt;&gt;"",R925*H926/12,"")</f>
        <v/>
      </c>
      <c r="Q926" s="41" t="str">
        <f>IF(G926&lt;&gt;"",R926-O926,"")</f>
        <v/>
      </c>
      <c r="R926" s="41" t="str">
        <f>IF(G926&lt;&gt;"",R925+N926+P926,"")</f>
        <v/>
      </c>
      <c r="T926" s="40" t="e">
        <f t="shared" si="134"/>
        <v>#N/A</v>
      </c>
      <c r="U926" s="53" t="str">
        <f>J926</f>
        <v/>
      </c>
      <c r="V926" s="53" t="e">
        <f>M926</f>
        <v>#N/A</v>
      </c>
      <c r="W926" s="53" t="str">
        <f>O926</f>
        <v/>
      </c>
      <c r="X926" s="53" t="str">
        <f>R926</f>
        <v/>
      </c>
    </row>
    <row r="927" spans="1:24" x14ac:dyDescent="0.35">
      <c r="A927" s="37" t="str">
        <f t="shared" si="127"/>
        <v/>
      </c>
      <c r="B927" s="37" t="e">
        <f>IF(F927&lt;=$G$10,VLOOKUP('[1]KALKULATOR 2023 PPK'!A942,[1]Robocze!$B$23:$C$102,2),"")</f>
        <v>#N/A</v>
      </c>
      <c r="C927" s="37" t="e">
        <f t="shared" si="128"/>
        <v>#N/A</v>
      </c>
      <c r="D927" s="38" t="e">
        <f t="shared" si="129"/>
        <v>#N/A</v>
      </c>
      <c r="E927" s="39" t="e">
        <f t="shared" si="135"/>
        <v>#N/A</v>
      </c>
      <c r="F927" s="43" t="e">
        <f t="shared" si="130"/>
        <v>#N/A</v>
      </c>
      <c r="G927" s="40" t="str">
        <f t="shared" si="131"/>
        <v/>
      </c>
      <c r="H927" s="42" t="e">
        <f>IF(F927&lt;=$G$10,$G$3,"")</f>
        <v>#N/A</v>
      </c>
      <c r="I927" s="41" t="e">
        <f>IF(B927&lt;&gt;"",$G$4,"")</f>
        <v>#N/A</v>
      </c>
      <c r="J927" s="41" t="str">
        <f t="shared" si="132"/>
        <v/>
      </c>
      <c r="K927" s="41" t="e">
        <f>IF(B927&lt;&gt;"",J927*H927/12,"")</f>
        <v>#N/A</v>
      </c>
      <c r="L927" s="41" t="e">
        <f>IF(B927&lt;&gt;"",M927-J927,"")</f>
        <v>#N/A</v>
      </c>
      <c r="M927" s="41" t="e">
        <f>IF(B927&lt;&gt;"",M926+I927+K927,"")</f>
        <v>#N/A</v>
      </c>
      <c r="N927" s="41" t="str">
        <f>IF(G927&lt;&gt;"",IF(E927&gt;=$G$7,$G$5,0),"")</f>
        <v/>
      </c>
      <c r="O927" s="41" t="str">
        <f t="shared" si="133"/>
        <v/>
      </c>
      <c r="P927" s="41" t="str">
        <f>IF(G927&lt;&gt;"",R926*H927/12,"")</f>
        <v/>
      </c>
      <c r="Q927" s="41" t="str">
        <f>IF(G927&lt;&gt;"",R927-O927,"")</f>
        <v/>
      </c>
      <c r="R927" s="41" t="str">
        <f>IF(G927&lt;&gt;"",R926+N927+P927,"")</f>
        <v/>
      </c>
      <c r="T927" s="40" t="e">
        <f t="shared" si="134"/>
        <v>#N/A</v>
      </c>
      <c r="U927" s="53" t="str">
        <f>J927</f>
        <v/>
      </c>
      <c r="V927" s="53" t="e">
        <f>M927</f>
        <v>#N/A</v>
      </c>
      <c r="W927" s="53" t="str">
        <f>O927</f>
        <v/>
      </c>
      <c r="X927" s="53" t="str">
        <f>R927</f>
        <v/>
      </c>
    </row>
    <row r="928" spans="1:24" x14ac:dyDescent="0.35">
      <c r="A928" s="37" t="str">
        <f t="shared" si="127"/>
        <v/>
      </c>
      <c r="B928" s="44" t="e">
        <f>IF(F928&lt;=$G$10,VLOOKUP('[1]KALKULATOR 2023 PPK'!A943,[1]Robocze!$B$23:$C$102,2),"")</f>
        <v>#N/A</v>
      </c>
      <c r="C928" s="44" t="e">
        <f t="shared" si="128"/>
        <v>#N/A</v>
      </c>
      <c r="D928" s="38" t="e">
        <f t="shared" si="129"/>
        <v>#N/A</v>
      </c>
      <c r="E928" s="45" t="e">
        <f t="shared" si="135"/>
        <v>#N/A</v>
      </c>
      <c r="F928" s="46" t="e">
        <f t="shared" si="130"/>
        <v>#N/A</v>
      </c>
      <c r="G928" s="47" t="str">
        <f t="shared" si="131"/>
        <v/>
      </c>
      <c r="H928" s="42" t="e">
        <f>IF(F928&lt;=$G$10,$G$3,"")</f>
        <v>#N/A</v>
      </c>
      <c r="I928" s="41" t="e">
        <f>IF(B928&lt;&gt;"",$G$4,"")</f>
        <v>#N/A</v>
      </c>
      <c r="J928" s="48" t="str">
        <f t="shared" si="132"/>
        <v/>
      </c>
      <c r="K928" s="41" t="e">
        <f>IF(B928&lt;&gt;"",J928*H928/12,"")</f>
        <v>#N/A</v>
      </c>
      <c r="L928" s="48" t="e">
        <f>IF(B928&lt;&gt;"",M928-J928,"")</f>
        <v>#N/A</v>
      </c>
      <c r="M928" s="41" t="e">
        <f>IF(B928&lt;&gt;"",M927+I928+K928,"")</f>
        <v>#N/A</v>
      </c>
      <c r="N928" s="41" t="str">
        <f>IF(G928&lt;&gt;"",IF(E928&gt;=$G$7,$G$5,0),"")</f>
        <v/>
      </c>
      <c r="O928" s="48" t="str">
        <f t="shared" si="133"/>
        <v/>
      </c>
      <c r="P928" s="41" t="str">
        <f>IF(G928&lt;&gt;"",R927*H928/12,"")</f>
        <v/>
      </c>
      <c r="Q928" s="48" t="str">
        <f>IF(G928&lt;&gt;"",R928-O928,"")</f>
        <v/>
      </c>
      <c r="R928" s="41" t="str">
        <f>IF(G928&lt;&gt;"",R927+N928+P928,"")</f>
        <v/>
      </c>
      <c r="T928" s="40" t="e">
        <f t="shared" si="134"/>
        <v>#N/A</v>
      </c>
      <c r="U928" s="53" t="str">
        <f>J928</f>
        <v/>
      </c>
      <c r="V928" s="53" t="e">
        <f>M928</f>
        <v>#N/A</v>
      </c>
      <c r="W928" s="53" t="str">
        <f>O928</f>
        <v/>
      </c>
      <c r="X928" s="53" t="str">
        <f>R928</f>
        <v/>
      </c>
    </row>
    <row r="929" spans="1:24" x14ac:dyDescent="0.35">
      <c r="A929" s="37" t="str">
        <f t="shared" si="127"/>
        <v/>
      </c>
      <c r="B929" s="37" t="e">
        <f>IF(F929&lt;=$G$10,VLOOKUP('[1]KALKULATOR 2023 PPK'!A944,[1]Robocze!$B$23:$C$102,2),"")</f>
        <v>#N/A</v>
      </c>
      <c r="C929" s="37" t="e">
        <f t="shared" si="128"/>
        <v>#N/A</v>
      </c>
      <c r="D929" s="38" t="e">
        <f t="shared" si="129"/>
        <v>#N/A</v>
      </c>
      <c r="E929" s="39" t="e">
        <f t="shared" si="135"/>
        <v>#N/A</v>
      </c>
      <c r="F929" s="40" t="e">
        <f t="shared" si="130"/>
        <v>#N/A</v>
      </c>
      <c r="G929" s="40" t="str">
        <f t="shared" si="131"/>
        <v/>
      </c>
      <c r="H929" s="42" t="e">
        <f>IF(F929&lt;=$G$10,$G$3,"")</f>
        <v>#N/A</v>
      </c>
      <c r="I929" s="41" t="e">
        <f>IF(B929&lt;&gt;"",$G$4,"")</f>
        <v>#N/A</v>
      </c>
      <c r="J929" s="41" t="str">
        <f t="shared" si="132"/>
        <v/>
      </c>
      <c r="K929" s="41" t="e">
        <f>IF(B929&lt;&gt;"",J929*H929/12,"")</f>
        <v>#N/A</v>
      </c>
      <c r="L929" s="41" t="e">
        <f>IF(B929&lt;&gt;"",M929-J929,"")</f>
        <v>#N/A</v>
      </c>
      <c r="M929" s="41" t="e">
        <f>IF(B929&lt;&gt;"",M928+I929+K929,"")</f>
        <v>#N/A</v>
      </c>
      <c r="N929" s="41" t="str">
        <f>IF(G929&lt;&gt;"",IF(E929&gt;=$G$7,$G$5,0),"")</f>
        <v/>
      </c>
      <c r="O929" s="41" t="str">
        <f t="shared" si="133"/>
        <v/>
      </c>
      <c r="P929" s="41" t="str">
        <f>IF(G929&lt;&gt;"",R928*H929/12,"")</f>
        <v/>
      </c>
      <c r="Q929" s="41" t="str">
        <f>IF(G929&lt;&gt;"",R929-O929,"")</f>
        <v/>
      </c>
      <c r="R929" s="41" t="str">
        <f>IF(G929&lt;&gt;"",R928+N929+P929,"")</f>
        <v/>
      </c>
      <c r="T929" s="40" t="e">
        <f t="shared" si="134"/>
        <v>#N/A</v>
      </c>
      <c r="U929" s="53" t="str">
        <f>J929</f>
        <v/>
      </c>
      <c r="V929" s="53" t="e">
        <f>M929</f>
        <v>#N/A</v>
      </c>
      <c r="W929" s="53" t="str">
        <f>O929</f>
        <v/>
      </c>
      <c r="X929" s="53" t="str">
        <f>R929</f>
        <v/>
      </c>
    </row>
    <row r="930" spans="1:24" x14ac:dyDescent="0.35">
      <c r="A930" s="37" t="str">
        <f t="shared" si="127"/>
        <v/>
      </c>
      <c r="B930" s="37" t="e">
        <f>IF(F930&lt;=$G$10,VLOOKUP('[1]KALKULATOR 2023 PPK'!A945,[1]Robocze!$B$23:$C$102,2),"")</f>
        <v>#N/A</v>
      </c>
      <c r="C930" s="37" t="e">
        <f t="shared" si="128"/>
        <v>#N/A</v>
      </c>
      <c r="D930" s="38" t="e">
        <f t="shared" si="129"/>
        <v>#N/A</v>
      </c>
      <c r="E930" s="39" t="e">
        <f t="shared" si="135"/>
        <v>#N/A</v>
      </c>
      <c r="F930" s="43" t="e">
        <f t="shared" si="130"/>
        <v>#N/A</v>
      </c>
      <c r="G930" s="40" t="str">
        <f t="shared" si="131"/>
        <v/>
      </c>
      <c r="H930" s="42" t="e">
        <f>IF(F930&lt;=$G$10,$G$3,"")</f>
        <v>#N/A</v>
      </c>
      <c r="I930" s="41" t="e">
        <f>IF(B930&lt;&gt;"",$G$4,"")</f>
        <v>#N/A</v>
      </c>
      <c r="J930" s="41" t="str">
        <f t="shared" si="132"/>
        <v/>
      </c>
      <c r="K930" s="41" t="e">
        <f>IF(B930&lt;&gt;"",J930*H930/12,"")</f>
        <v>#N/A</v>
      </c>
      <c r="L930" s="41" t="e">
        <f>IF(B930&lt;&gt;"",M930-J930,"")</f>
        <v>#N/A</v>
      </c>
      <c r="M930" s="41" t="e">
        <f>IF(B930&lt;&gt;"",M929+I930+K930,"")</f>
        <v>#N/A</v>
      </c>
      <c r="N930" s="41" t="str">
        <f>IF(G930&lt;&gt;"",IF(E930&gt;=$G$7,$G$5,0),"")</f>
        <v/>
      </c>
      <c r="O930" s="41" t="str">
        <f t="shared" si="133"/>
        <v/>
      </c>
      <c r="P930" s="41" t="str">
        <f>IF(G930&lt;&gt;"",R929*H930/12,"")</f>
        <v/>
      </c>
      <c r="Q930" s="41" t="str">
        <f>IF(G930&lt;&gt;"",R930-O930,"")</f>
        <v/>
      </c>
      <c r="R930" s="41" t="str">
        <f>IF(G930&lt;&gt;"",R929+N930+P930,"")</f>
        <v/>
      </c>
      <c r="T930" s="40" t="e">
        <f t="shared" si="134"/>
        <v>#N/A</v>
      </c>
      <c r="U930" s="53" t="str">
        <f>J930</f>
        <v/>
      </c>
      <c r="V930" s="53" t="e">
        <f>M930</f>
        <v>#N/A</v>
      </c>
      <c r="W930" s="53" t="str">
        <f>O930</f>
        <v/>
      </c>
      <c r="X930" s="53" t="str">
        <f>R930</f>
        <v/>
      </c>
    </row>
    <row r="931" spans="1:24" x14ac:dyDescent="0.35">
      <c r="A931" s="37" t="str">
        <f t="shared" si="127"/>
        <v/>
      </c>
      <c r="B931" s="37" t="e">
        <f>IF(F931&lt;=$G$10,VLOOKUP('[1]KALKULATOR 2023 PPK'!A946,[1]Robocze!$B$23:$C$102,2),"")</f>
        <v>#N/A</v>
      </c>
      <c r="C931" s="37" t="e">
        <f t="shared" si="128"/>
        <v>#N/A</v>
      </c>
      <c r="D931" s="38" t="e">
        <f t="shared" si="129"/>
        <v>#N/A</v>
      </c>
      <c r="E931" s="39" t="e">
        <f t="shared" si="135"/>
        <v>#N/A</v>
      </c>
      <c r="F931" s="43" t="e">
        <f t="shared" si="130"/>
        <v>#N/A</v>
      </c>
      <c r="G931" s="40" t="str">
        <f t="shared" si="131"/>
        <v/>
      </c>
      <c r="H931" s="42" t="e">
        <f>IF(F931&lt;=$G$10,$G$3,"")</f>
        <v>#N/A</v>
      </c>
      <c r="I931" s="41" t="e">
        <f>IF(B931&lt;&gt;"",$G$4,"")</f>
        <v>#N/A</v>
      </c>
      <c r="J931" s="41" t="str">
        <f t="shared" si="132"/>
        <v/>
      </c>
      <c r="K931" s="41" t="e">
        <f>IF(B931&lt;&gt;"",J931*H931/12,"")</f>
        <v>#N/A</v>
      </c>
      <c r="L931" s="41" t="e">
        <f>IF(B931&lt;&gt;"",M931-J931,"")</f>
        <v>#N/A</v>
      </c>
      <c r="M931" s="41" t="e">
        <f>IF(B931&lt;&gt;"",M930+I931+K931,"")</f>
        <v>#N/A</v>
      </c>
      <c r="N931" s="41" t="str">
        <f>IF(G931&lt;&gt;"",IF(E931&gt;=$G$7,$G$5,0),"")</f>
        <v/>
      </c>
      <c r="O931" s="41" t="str">
        <f t="shared" si="133"/>
        <v/>
      </c>
      <c r="P931" s="41" t="str">
        <f>IF(G931&lt;&gt;"",R930*H931/12,"")</f>
        <v/>
      </c>
      <c r="Q931" s="41" t="str">
        <f>IF(G931&lt;&gt;"",R931-O931,"")</f>
        <v/>
      </c>
      <c r="R931" s="41" t="str">
        <f>IF(G931&lt;&gt;"",R930+N931+P931,"")</f>
        <v/>
      </c>
      <c r="T931" s="40" t="e">
        <f t="shared" si="134"/>
        <v>#N/A</v>
      </c>
      <c r="U931" s="53" t="str">
        <f>J931</f>
        <v/>
      </c>
      <c r="V931" s="53" t="e">
        <f>M931</f>
        <v>#N/A</v>
      </c>
      <c r="W931" s="53" t="str">
        <f>O931</f>
        <v/>
      </c>
      <c r="X931" s="53" t="str">
        <f>R931</f>
        <v/>
      </c>
    </row>
    <row r="932" spans="1:24" x14ac:dyDescent="0.35">
      <c r="A932" s="37" t="str">
        <f t="shared" si="127"/>
        <v/>
      </c>
      <c r="B932" s="37" t="e">
        <f>IF(F932&lt;=$G$10,VLOOKUP('[1]KALKULATOR 2023 PPK'!A947,[1]Robocze!$B$23:$C$102,2),"")</f>
        <v>#N/A</v>
      </c>
      <c r="C932" s="37" t="e">
        <f t="shared" si="128"/>
        <v>#N/A</v>
      </c>
      <c r="D932" s="38" t="e">
        <f t="shared" si="129"/>
        <v>#N/A</v>
      </c>
      <c r="E932" s="39" t="e">
        <f t="shared" si="135"/>
        <v>#N/A</v>
      </c>
      <c r="F932" s="43" t="e">
        <f t="shared" si="130"/>
        <v>#N/A</v>
      </c>
      <c r="G932" s="40" t="str">
        <f t="shared" si="131"/>
        <v/>
      </c>
      <c r="H932" s="42" t="e">
        <f>IF(F932&lt;=$G$10,$G$3,"")</f>
        <v>#N/A</v>
      </c>
      <c r="I932" s="41" t="e">
        <f>IF(B932&lt;&gt;"",$G$4,"")</f>
        <v>#N/A</v>
      </c>
      <c r="J932" s="41" t="str">
        <f t="shared" si="132"/>
        <v/>
      </c>
      <c r="K932" s="41" t="e">
        <f>IF(B932&lt;&gt;"",J932*H932/12,"")</f>
        <v>#N/A</v>
      </c>
      <c r="L932" s="41" t="e">
        <f>IF(B932&lt;&gt;"",M932-J932,"")</f>
        <v>#N/A</v>
      </c>
      <c r="M932" s="41" t="e">
        <f>IF(B932&lt;&gt;"",M931+I932+K932,"")</f>
        <v>#N/A</v>
      </c>
      <c r="N932" s="41" t="str">
        <f>IF(G932&lt;&gt;"",IF(E932&gt;=$G$7,$G$5,0),"")</f>
        <v/>
      </c>
      <c r="O932" s="41" t="str">
        <f t="shared" si="133"/>
        <v/>
      </c>
      <c r="P932" s="41" t="str">
        <f>IF(G932&lt;&gt;"",R931*H932/12,"")</f>
        <v/>
      </c>
      <c r="Q932" s="41" t="str">
        <f>IF(G932&lt;&gt;"",R932-O932,"")</f>
        <v/>
      </c>
      <c r="R932" s="41" t="str">
        <f>IF(G932&lt;&gt;"",R931+N932+P932,"")</f>
        <v/>
      </c>
      <c r="T932" s="40" t="e">
        <f t="shared" si="134"/>
        <v>#N/A</v>
      </c>
      <c r="U932" s="53" t="str">
        <f>J932</f>
        <v/>
      </c>
      <c r="V932" s="53" t="e">
        <f>M932</f>
        <v>#N/A</v>
      </c>
      <c r="W932" s="53" t="str">
        <f>O932</f>
        <v/>
      </c>
      <c r="X932" s="53" t="str">
        <f>R932</f>
        <v/>
      </c>
    </row>
    <row r="933" spans="1:24" x14ac:dyDescent="0.35">
      <c r="A933" s="37" t="str">
        <f t="shared" si="127"/>
        <v/>
      </c>
      <c r="B933" s="37" t="e">
        <f>IF(F933&lt;=$G$10,VLOOKUP('[1]KALKULATOR 2023 PPK'!A948,[1]Robocze!$B$23:$C$102,2),"")</f>
        <v>#N/A</v>
      </c>
      <c r="C933" s="37" t="e">
        <f t="shared" si="128"/>
        <v>#N/A</v>
      </c>
      <c r="D933" s="38" t="e">
        <f t="shared" si="129"/>
        <v>#N/A</v>
      </c>
      <c r="E933" s="39" t="e">
        <f t="shared" si="135"/>
        <v>#N/A</v>
      </c>
      <c r="F933" s="43" t="e">
        <f t="shared" si="130"/>
        <v>#N/A</v>
      </c>
      <c r="G933" s="40" t="str">
        <f t="shared" si="131"/>
        <v/>
      </c>
      <c r="H933" s="42" t="e">
        <f>IF(F933&lt;=$G$10,$G$3,"")</f>
        <v>#N/A</v>
      </c>
      <c r="I933" s="41" t="e">
        <f>IF(B933&lt;&gt;"",$G$4,"")</f>
        <v>#N/A</v>
      </c>
      <c r="J933" s="41" t="str">
        <f t="shared" si="132"/>
        <v/>
      </c>
      <c r="K933" s="41" t="e">
        <f>IF(B933&lt;&gt;"",J933*H933/12,"")</f>
        <v>#N/A</v>
      </c>
      <c r="L933" s="41" t="e">
        <f>IF(B933&lt;&gt;"",M933-J933,"")</f>
        <v>#N/A</v>
      </c>
      <c r="M933" s="41" t="e">
        <f>IF(B933&lt;&gt;"",M932+I933+K933,"")</f>
        <v>#N/A</v>
      </c>
      <c r="N933" s="41" t="str">
        <f>IF(G933&lt;&gt;"",IF(E933&gt;=$G$7,$G$5,0),"")</f>
        <v/>
      </c>
      <c r="O933" s="41" t="str">
        <f t="shared" si="133"/>
        <v/>
      </c>
      <c r="P933" s="41" t="str">
        <f>IF(G933&lt;&gt;"",R932*H933/12,"")</f>
        <v/>
      </c>
      <c r="Q933" s="41" t="str">
        <f>IF(G933&lt;&gt;"",R933-O933,"")</f>
        <v/>
      </c>
      <c r="R933" s="41" t="str">
        <f>IF(G933&lt;&gt;"",R932+N933+P933,"")</f>
        <v/>
      </c>
      <c r="T933" s="40" t="e">
        <f t="shared" si="134"/>
        <v>#N/A</v>
      </c>
      <c r="U933" s="53" t="str">
        <f>J933</f>
        <v/>
      </c>
      <c r="V933" s="53" t="e">
        <f>M933</f>
        <v>#N/A</v>
      </c>
      <c r="W933" s="53" t="str">
        <f>O933</f>
        <v/>
      </c>
      <c r="X933" s="53" t="str">
        <f>R933</f>
        <v/>
      </c>
    </row>
    <row r="934" spans="1:24" x14ac:dyDescent="0.35">
      <c r="A934" s="37" t="str">
        <f t="shared" si="127"/>
        <v/>
      </c>
      <c r="B934" s="37" t="e">
        <f>IF(F934&lt;=$G$10,VLOOKUP('[1]KALKULATOR 2023 PPK'!A949,[1]Robocze!$B$23:$C$102,2),"")</f>
        <v>#N/A</v>
      </c>
      <c r="C934" s="37" t="e">
        <f t="shared" si="128"/>
        <v>#N/A</v>
      </c>
      <c r="D934" s="38" t="e">
        <f t="shared" si="129"/>
        <v>#N/A</v>
      </c>
      <c r="E934" s="39" t="e">
        <f t="shared" si="135"/>
        <v>#N/A</v>
      </c>
      <c r="F934" s="43" t="e">
        <f t="shared" si="130"/>
        <v>#N/A</v>
      </c>
      <c r="G934" s="40" t="str">
        <f t="shared" si="131"/>
        <v/>
      </c>
      <c r="H934" s="42" t="e">
        <f>IF(F934&lt;=$G$10,$G$3,"")</f>
        <v>#N/A</v>
      </c>
      <c r="I934" s="41" t="e">
        <f>IF(B934&lt;&gt;"",$G$4,"")</f>
        <v>#N/A</v>
      </c>
      <c r="J934" s="41" t="str">
        <f t="shared" si="132"/>
        <v/>
      </c>
      <c r="K934" s="41" t="e">
        <f>IF(B934&lt;&gt;"",J934*H934/12,"")</f>
        <v>#N/A</v>
      </c>
      <c r="L934" s="41" t="e">
        <f>IF(B934&lt;&gt;"",M934-J934,"")</f>
        <v>#N/A</v>
      </c>
      <c r="M934" s="41" t="e">
        <f>IF(B934&lt;&gt;"",M933+I934+K934,"")</f>
        <v>#N/A</v>
      </c>
      <c r="N934" s="41" t="str">
        <f>IF(G934&lt;&gt;"",IF(E934&gt;=$G$7,$G$5,0),"")</f>
        <v/>
      </c>
      <c r="O934" s="41" t="str">
        <f t="shared" si="133"/>
        <v/>
      </c>
      <c r="P934" s="41" t="str">
        <f>IF(G934&lt;&gt;"",R933*H934/12,"")</f>
        <v/>
      </c>
      <c r="Q934" s="41" t="str">
        <f>IF(G934&lt;&gt;"",R934-O934,"")</f>
        <v/>
      </c>
      <c r="R934" s="41" t="str">
        <f>IF(G934&lt;&gt;"",R933+N934+P934,"")</f>
        <v/>
      </c>
      <c r="T934" s="40" t="e">
        <f t="shared" si="134"/>
        <v>#N/A</v>
      </c>
      <c r="U934" s="53" t="str">
        <f>J934</f>
        <v/>
      </c>
      <c r="V934" s="53" t="e">
        <f>M934</f>
        <v>#N/A</v>
      </c>
      <c r="W934" s="53" t="str">
        <f>O934</f>
        <v/>
      </c>
      <c r="X934" s="53" t="str">
        <f>R934</f>
        <v/>
      </c>
    </row>
    <row r="935" spans="1:24" x14ac:dyDescent="0.35">
      <c r="A935" s="37" t="str">
        <f t="shared" si="127"/>
        <v/>
      </c>
      <c r="B935" s="37" t="e">
        <f>IF(F935&lt;=$G$10,VLOOKUP('[1]KALKULATOR 2023 PPK'!A950,[1]Robocze!$B$23:$C$102,2),"")</f>
        <v>#N/A</v>
      </c>
      <c r="C935" s="37" t="e">
        <f t="shared" si="128"/>
        <v>#N/A</v>
      </c>
      <c r="D935" s="38" t="e">
        <f t="shared" si="129"/>
        <v>#N/A</v>
      </c>
      <c r="E935" s="39" t="e">
        <f t="shared" si="135"/>
        <v>#N/A</v>
      </c>
      <c r="F935" s="43" t="e">
        <f t="shared" si="130"/>
        <v>#N/A</v>
      </c>
      <c r="G935" s="40" t="str">
        <f t="shared" si="131"/>
        <v/>
      </c>
      <c r="H935" s="42" t="e">
        <f>IF(F935&lt;=$G$10,$G$3,"")</f>
        <v>#N/A</v>
      </c>
      <c r="I935" s="41" t="e">
        <f>IF(B935&lt;&gt;"",$G$4,"")</f>
        <v>#N/A</v>
      </c>
      <c r="J935" s="41" t="str">
        <f t="shared" si="132"/>
        <v/>
      </c>
      <c r="K935" s="41" t="e">
        <f>IF(B935&lt;&gt;"",J935*H935/12,"")</f>
        <v>#N/A</v>
      </c>
      <c r="L935" s="41" t="e">
        <f>IF(B935&lt;&gt;"",M935-J935,"")</f>
        <v>#N/A</v>
      </c>
      <c r="M935" s="41" t="e">
        <f>IF(B935&lt;&gt;"",M934+I935+K935,"")</f>
        <v>#N/A</v>
      </c>
      <c r="N935" s="41" t="str">
        <f>IF(G935&lt;&gt;"",IF(E935&gt;=$G$7,$G$5,0),"")</f>
        <v/>
      </c>
      <c r="O935" s="41" t="str">
        <f t="shared" si="133"/>
        <v/>
      </c>
      <c r="P935" s="41" t="str">
        <f>IF(G935&lt;&gt;"",R934*H935/12,"")</f>
        <v/>
      </c>
      <c r="Q935" s="41" t="str">
        <f>IF(G935&lt;&gt;"",R935-O935,"")</f>
        <v/>
      </c>
      <c r="R935" s="41" t="str">
        <f>IF(G935&lt;&gt;"",R934+N935+P935,"")</f>
        <v/>
      </c>
      <c r="T935" s="40" t="e">
        <f t="shared" si="134"/>
        <v>#N/A</v>
      </c>
      <c r="U935" s="53" t="str">
        <f>J935</f>
        <v/>
      </c>
      <c r="V935" s="53" t="e">
        <f>M935</f>
        <v>#N/A</v>
      </c>
      <c r="W935" s="53" t="str">
        <f>O935</f>
        <v/>
      </c>
      <c r="X935" s="53" t="str">
        <f>R935</f>
        <v/>
      </c>
    </row>
    <row r="936" spans="1:24" x14ac:dyDescent="0.35">
      <c r="A936" s="37" t="str">
        <f t="shared" si="127"/>
        <v/>
      </c>
      <c r="B936" s="37" t="e">
        <f>IF(F936&lt;=$G$10,VLOOKUP('[1]KALKULATOR 2023 PPK'!A951,[1]Robocze!$B$23:$C$102,2),"")</f>
        <v>#N/A</v>
      </c>
      <c r="C936" s="37" t="e">
        <f t="shared" si="128"/>
        <v>#N/A</v>
      </c>
      <c r="D936" s="38" t="e">
        <f t="shared" si="129"/>
        <v>#N/A</v>
      </c>
      <c r="E936" s="39" t="e">
        <f t="shared" si="135"/>
        <v>#N/A</v>
      </c>
      <c r="F936" s="43" t="e">
        <f t="shared" si="130"/>
        <v>#N/A</v>
      </c>
      <c r="G936" s="40" t="str">
        <f t="shared" si="131"/>
        <v/>
      </c>
      <c r="H936" s="42" t="e">
        <f>IF(F936&lt;=$G$10,$G$3,"")</f>
        <v>#N/A</v>
      </c>
      <c r="I936" s="41" t="e">
        <f>IF(B936&lt;&gt;"",$G$4,"")</f>
        <v>#N/A</v>
      </c>
      <c r="J936" s="41" t="str">
        <f t="shared" si="132"/>
        <v/>
      </c>
      <c r="K936" s="41" t="e">
        <f>IF(B936&lt;&gt;"",J936*H936/12,"")</f>
        <v>#N/A</v>
      </c>
      <c r="L936" s="41" t="e">
        <f>IF(B936&lt;&gt;"",M936-J936,"")</f>
        <v>#N/A</v>
      </c>
      <c r="M936" s="41" t="e">
        <f>IF(B936&lt;&gt;"",M935+I936+K936,"")</f>
        <v>#N/A</v>
      </c>
      <c r="N936" s="41" t="str">
        <f>IF(G936&lt;&gt;"",IF(E936&gt;=$G$7,$G$5,0),"")</f>
        <v/>
      </c>
      <c r="O936" s="41" t="str">
        <f t="shared" si="133"/>
        <v/>
      </c>
      <c r="P936" s="41" t="str">
        <f>IF(G936&lt;&gt;"",R935*H936/12,"")</f>
        <v/>
      </c>
      <c r="Q936" s="41" t="str">
        <f>IF(G936&lt;&gt;"",R936-O936,"")</f>
        <v/>
      </c>
      <c r="R936" s="41" t="str">
        <f>IF(G936&lt;&gt;"",R935+N936+P936,"")</f>
        <v/>
      </c>
      <c r="T936" s="40" t="e">
        <f t="shared" si="134"/>
        <v>#N/A</v>
      </c>
      <c r="U936" s="53" t="str">
        <f>J936</f>
        <v/>
      </c>
      <c r="V936" s="53" t="e">
        <f>M936</f>
        <v>#N/A</v>
      </c>
      <c r="W936" s="53" t="str">
        <f>O936</f>
        <v/>
      </c>
      <c r="X936" s="53" t="str">
        <f>R936</f>
        <v/>
      </c>
    </row>
    <row r="937" spans="1:24" x14ac:dyDescent="0.35">
      <c r="A937" s="37" t="str">
        <f t="shared" si="127"/>
        <v/>
      </c>
      <c r="B937" s="37" t="e">
        <f>IF(F937&lt;=$G$10,VLOOKUP('[1]KALKULATOR 2023 PPK'!A952,[1]Robocze!$B$23:$C$102,2),"")</f>
        <v>#N/A</v>
      </c>
      <c r="C937" s="37" t="e">
        <f t="shared" si="128"/>
        <v>#N/A</v>
      </c>
      <c r="D937" s="38" t="e">
        <f t="shared" si="129"/>
        <v>#N/A</v>
      </c>
      <c r="E937" s="39" t="e">
        <f t="shared" si="135"/>
        <v>#N/A</v>
      </c>
      <c r="F937" s="43" t="e">
        <f t="shared" si="130"/>
        <v>#N/A</v>
      </c>
      <c r="G937" s="40" t="str">
        <f t="shared" si="131"/>
        <v/>
      </c>
      <c r="H937" s="42" t="e">
        <f>IF(F937&lt;=$G$10,$G$3,"")</f>
        <v>#N/A</v>
      </c>
      <c r="I937" s="41" t="e">
        <f>IF(B937&lt;&gt;"",$G$4,"")</f>
        <v>#N/A</v>
      </c>
      <c r="J937" s="41" t="str">
        <f t="shared" si="132"/>
        <v/>
      </c>
      <c r="K937" s="41" t="e">
        <f>IF(B937&lt;&gt;"",J937*H937/12,"")</f>
        <v>#N/A</v>
      </c>
      <c r="L937" s="41" t="e">
        <f>IF(B937&lt;&gt;"",M937-J937,"")</f>
        <v>#N/A</v>
      </c>
      <c r="M937" s="41" t="e">
        <f>IF(B937&lt;&gt;"",M936+I937+K937,"")</f>
        <v>#N/A</v>
      </c>
      <c r="N937" s="41" t="str">
        <f>IF(G937&lt;&gt;"",IF(E937&gt;=$G$7,$G$5,0),"")</f>
        <v/>
      </c>
      <c r="O937" s="41" t="str">
        <f t="shared" si="133"/>
        <v/>
      </c>
      <c r="P937" s="41" t="str">
        <f>IF(G937&lt;&gt;"",R936*H937/12,"")</f>
        <v/>
      </c>
      <c r="Q937" s="41" t="str">
        <f>IF(G937&lt;&gt;"",R937-O937,"")</f>
        <v/>
      </c>
      <c r="R937" s="41" t="str">
        <f>IF(G937&lt;&gt;"",R936+N937+P937,"")</f>
        <v/>
      </c>
      <c r="T937" s="40" t="e">
        <f t="shared" si="134"/>
        <v>#N/A</v>
      </c>
      <c r="U937" s="53" t="str">
        <f>J937</f>
        <v/>
      </c>
      <c r="V937" s="53" t="e">
        <f>M937</f>
        <v>#N/A</v>
      </c>
      <c r="W937" s="53" t="str">
        <f>O937</f>
        <v/>
      </c>
      <c r="X937" s="53" t="str">
        <f>R937</f>
        <v/>
      </c>
    </row>
    <row r="938" spans="1:24" x14ac:dyDescent="0.35">
      <c r="A938" s="37" t="str">
        <f t="shared" si="127"/>
        <v/>
      </c>
      <c r="B938" s="37" t="e">
        <f>IF(F938&lt;=$G$10,VLOOKUP('[1]KALKULATOR 2023 PPK'!A953,[1]Robocze!$B$23:$C$102,2),"")</f>
        <v>#N/A</v>
      </c>
      <c r="C938" s="37" t="e">
        <f t="shared" si="128"/>
        <v>#N/A</v>
      </c>
      <c r="D938" s="38" t="e">
        <f t="shared" si="129"/>
        <v>#N/A</v>
      </c>
      <c r="E938" s="39" t="e">
        <f t="shared" si="135"/>
        <v>#N/A</v>
      </c>
      <c r="F938" s="43" t="e">
        <f t="shared" si="130"/>
        <v>#N/A</v>
      </c>
      <c r="G938" s="40" t="str">
        <f t="shared" si="131"/>
        <v/>
      </c>
      <c r="H938" s="42" t="e">
        <f>IF(F938&lt;=$G$10,$G$3,"")</f>
        <v>#N/A</v>
      </c>
      <c r="I938" s="41" t="e">
        <f>IF(B938&lt;&gt;"",$G$4,"")</f>
        <v>#N/A</v>
      </c>
      <c r="J938" s="41" t="str">
        <f t="shared" si="132"/>
        <v/>
      </c>
      <c r="K938" s="41" t="e">
        <f>IF(B938&lt;&gt;"",J938*H938/12,"")</f>
        <v>#N/A</v>
      </c>
      <c r="L938" s="41" t="e">
        <f>IF(B938&lt;&gt;"",M938-J938,"")</f>
        <v>#N/A</v>
      </c>
      <c r="M938" s="41" t="e">
        <f>IF(B938&lt;&gt;"",M937+I938+K938,"")</f>
        <v>#N/A</v>
      </c>
      <c r="N938" s="41" t="str">
        <f>IF(G938&lt;&gt;"",IF(E938&gt;=$G$7,$G$5,0),"")</f>
        <v/>
      </c>
      <c r="O938" s="41" t="str">
        <f t="shared" si="133"/>
        <v/>
      </c>
      <c r="P938" s="41" t="str">
        <f>IF(G938&lt;&gt;"",R937*H938/12,"")</f>
        <v/>
      </c>
      <c r="Q938" s="41" t="str">
        <f>IF(G938&lt;&gt;"",R938-O938,"")</f>
        <v/>
      </c>
      <c r="R938" s="41" t="str">
        <f>IF(G938&lt;&gt;"",R937+N938+P938,"")</f>
        <v/>
      </c>
      <c r="T938" s="40" t="e">
        <f t="shared" si="134"/>
        <v>#N/A</v>
      </c>
      <c r="U938" s="53" t="str">
        <f>J938</f>
        <v/>
      </c>
      <c r="V938" s="53" t="e">
        <f>M938</f>
        <v>#N/A</v>
      </c>
      <c r="W938" s="53" t="str">
        <f>O938</f>
        <v/>
      </c>
      <c r="X938" s="53" t="str">
        <f>R938</f>
        <v/>
      </c>
    </row>
    <row r="939" spans="1:24" x14ac:dyDescent="0.35">
      <c r="A939" s="37" t="str">
        <f t="shared" si="127"/>
        <v/>
      </c>
      <c r="B939" s="37" t="e">
        <f>IF(F939&lt;=$G$10,VLOOKUP('[1]KALKULATOR 2023 PPK'!A954,[1]Robocze!$B$23:$C$102,2),"")</f>
        <v>#N/A</v>
      </c>
      <c r="C939" s="37" t="e">
        <f t="shared" si="128"/>
        <v>#N/A</v>
      </c>
      <c r="D939" s="38" t="e">
        <f t="shared" si="129"/>
        <v>#N/A</v>
      </c>
      <c r="E939" s="39" t="e">
        <f t="shared" si="135"/>
        <v>#N/A</v>
      </c>
      <c r="F939" s="43" t="e">
        <f t="shared" si="130"/>
        <v>#N/A</v>
      </c>
      <c r="G939" s="40" t="str">
        <f t="shared" si="131"/>
        <v/>
      </c>
      <c r="H939" s="42" t="e">
        <f>IF(F939&lt;=$G$10,$G$3,"")</f>
        <v>#N/A</v>
      </c>
      <c r="I939" s="41" t="e">
        <f>IF(B939&lt;&gt;"",$G$4,"")</f>
        <v>#N/A</v>
      </c>
      <c r="J939" s="41" t="str">
        <f t="shared" si="132"/>
        <v/>
      </c>
      <c r="K939" s="41" t="e">
        <f>IF(B939&lt;&gt;"",J939*H939/12,"")</f>
        <v>#N/A</v>
      </c>
      <c r="L939" s="41" t="e">
        <f>IF(B939&lt;&gt;"",M939-J939,"")</f>
        <v>#N/A</v>
      </c>
      <c r="M939" s="41" t="e">
        <f>IF(B939&lt;&gt;"",M938+I939+K939,"")</f>
        <v>#N/A</v>
      </c>
      <c r="N939" s="41" t="str">
        <f>IF(G939&lt;&gt;"",IF(E939&gt;=$G$7,$G$5,0),"")</f>
        <v/>
      </c>
      <c r="O939" s="41" t="str">
        <f t="shared" si="133"/>
        <v/>
      </c>
      <c r="P939" s="41" t="str">
        <f>IF(G939&lt;&gt;"",R938*H939/12,"")</f>
        <v/>
      </c>
      <c r="Q939" s="41" t="str">
        <f>IF(G939&lt;&gt;"",R939-O939,"")</f>
        <v/>
      </c>
      <c r="R939" s="41" t="str">
        <f>IF(G939&lt;&gt;"",R938+N939+P939,"")</f>
        <v/>
      </c>
      <c r="T939" s="40" t="e">
        <f t="shared" si="134"/>
        <v>#N/A</v>
      </c>
      <c r="U939" s="53" t="str">
        <f>J939</f>
        <v/>
      </c>
      <c r="V939" s="53" t="e">
        <f>M939</f>
        <v>#N/A</v>
      </c>
      <c r="W939" s="53" t="str">
        <f>O939</f>
        <v/>
      </c>
      <c r="X939" s="53" t="str">
        <f>R939</f>
        <v/>
      </c>
    </row>
    <row r="940" spans="1:24" x14ac:dyDescent="0.35">
      <c r="A940" s="37" t="str">
        <f t="shared" si="127"/>
        <v/>
      </c>
      <c r="B940" s="44" t="e">
        <f>IF(F940&lt;=$G$10,VLOOKUP('[1]KALKULATOR 2023 PPK'!A955,[1]Robocze!$B$23:$C$102,2),"")</f>
        <v>#N/A</v>
      </c>
      <c r="C940" s="44" t="e">
        <f t="shared" si="128"/>
        <v>#N/A</v>
      </c>
      <c r="D940" s="38" t="e">
        <f t="shared" si="129"/>
        <v>#N/A</v>
      </c>
      <c r="E940" s="45" t="e">
        <f t="shared" si="135"/>
        <v>#N/A</v>
      </c>
      <c r="F940" s="46" t="e">
        <f t="shared" si="130"/>
        <v>#N/A</v>
      </c>
      <c r="G940" s="47" t="str">
        <f t="shared" si="131"/>
        <v/>
      </c>
      <c r="H940" s="42" t="e">
        <f>IF(F940&lt;=$G$10,$G$3,"")</f>
        <v>#N/A</v>
      </c>
      <c r="I940" s="41" t="e">
        <f>IF(B940&lt;&gt;"",$G$4,"")</f>
        <v>#N/A</v>
      </c>
      <c r="J940" s="48" t="str">
        <f t="shared" si="132"/>
        <v/>
      </c>
      <c r="K940" s="41" t="e">
        <f>IF(B940&lt;&gt;"",J940*H940/12,"")</f>
        <v>#N/A</v>
      </c>
      <c r="L940" s="48" t="e">
        <f>IF(B940&lt;&gt;"",M940-J940,"")</f>
        <v>#N/A</v>
      </c>
      <c r="M940" s="41" t="e">
        <f>IF(B940&lt;&gt;"",M939+I940+K940,"")</f>
        <v>#N/A</v>
      </c>
      <c r="N940" s="41" t="str">
        <f>IF(G940&lt;&gt;"",IF(E940&gt;=$G$7,$G$5,0),"")</f>
        <v/>
      </c>
      <c r="O940" s="48" t="str">
        <f t="shared" si="133"/>
        <v/>
      </c>
      <c r="P940" s="41" t="str">
        <f>IF(G940&lt;&gt;"",R939*H940/12,"")</f>
        <v/>
      </c>
      <c r="Q940" s="48" t="str">
        <f>IF(G940&lt;&gt;"",R940-O940,"")</f>
        <v/>
      </c>
      <c r="R940" s="41" t="str">
        <f>IF(G940&lt;&gt;"",R939+N940+P940,"")</f>
        <v/>
      </c>
      <c r="T940" s="40" t="e">
        <f t="shared" si="134"/>
        <v>#N/A</v>
      </c>
      <c r="U940" s="53" t="str">
        <f>J940</f>
        <v/>
      </c>
      <c r="V940" s="53" t="e">
        <f>M940</f>
        <v>#N/A</v>
      </c>
      <c r="W940" s="53" t="str">
        <f>O940</f>
        <v/>
      </c>
      <c r="X940" s="53" t="str">
        <f>R940</f>
        <v/>
      </c>
    </row>
    <row r="941" spans="1:24" x14ac:dyDescent="0.35">
      <c r="A941" s="37" t="str">
        <f t="shared" si="127"/>
        <v/>
      </c>
      <c r="B941" s="37" t="e">
        <f>IF(F941&lt;=$G$10,VLOOKUP('[1]KALKULATOR 2023 PPK'!A956,[1]Robocze!$B$23:$C$102,2),"")</f>
        <v>#N/A</v>
      </c>
      <c r="C941" s="37" t="e">
        <f t="shared" si="128"/>
        <v>#N/A</v>
      </c>
      <c r="D941" s="38" t="e">
        <f t="shared" si="129"/>
        <v>#N/A</v>
      </c>
      <c r="E941" s="39" t="e">
        <f t="shared" si="135"/>
        <v>#N/A</v>
      </c>
      <c r="F941" s="40" t="e">
        <f t="shared" si="130"/>
        <v>#N/A</v>
      </c>
      <c r="G941" s="40" t="str">
        <f t="shared" si="131"/>
        <v/>
      </c>
      <c r="H941" s="42" t="e">
        <f>IF(F941&lt;=$G$10,$G$3,"")</f>
        <v>#N/A</v>
      </c>
      <c r="I941" s="41" t="e">
        <f>IF(B941&lt;&gt;"",$G$4,"")</f>
        <v>#N/A</v>
      </c>
      <c r="J941" s="41" t="str">
        <f t="shared" si="132"/>
        <v/>
      </c>
      <c r="K941" s="41" t="e">
        <f>IF(B941&lt;&gt;"",J941*H941/12,"")</f>
        <v>#N/A</v>
      </c>
      <c r="L941" s="41" t="e">
        <f>IF(B941&lt;&gt;"",M941-J941,"")</f>
        <v>#N/A</v>
      </c>
      <c r="M941" s="41" t="e">
        <f>IF(B941&lt;&gt;"",M940+I941+K941,"")</f>
        <v>#N/A</v>
      </c>
      <c r="N941" s="41" t="str">
        <f>IF(G941&lt;&gt;"",IF(E941&gt;=$G$7,$G$5,0),"")</f>
        <v/>
      </c>
      <c r="O941" s="41" t="str">
        <f t="shared" si="133"/>
        <v/>
      </c>
      <c r="P941" s="41" t="str">
        <f>IF(G941&lt;&gt;"",R940*H941/12,"")</f>
        <v/>
      </c>
      <c r="Q941" s="41" t="str">
        <f>IF(G941&lt;&gt;"",R941-O941,"")</f>
        <v/>
      </c>
      <c r="R941" s="41" t="str">
        <f>IF(G941&lt;&gt;"",R940+N941+P941,"")</f>
        <v/>
      </c>
      <c r="T941" s="40" t="e">
        <f t="shared" si="134"/>
        <v>#N/A</v>
      </c>
      <c r="U941" s="53" t="str">
        <f>J941</f>
        <v/>
      </c>
      <c r="V941" s="53" t="e">
        <f>M941</f>
        <v>#N/A</v>
      </c>
      <c r="W941" s="53" t="str">
        <f>O941</f>
        <v/>
      </c>
      <c r="X941" s="53" t="str">
        <f>R941</f>
        <v/>
      </c>
    </row>
    <row r="942" spans="1:24" x14ac:dyDescent="0.35">
      <c r="A942" s="37" t="str">
        <f t="shared" si="127"/>
        <v/>
      </c>
      <c r="B942" s="37" t="e">
        <f>IF(F942&lt;=$G$10,VLOOKUP('[1]KALKULATOR 2023 PPK'!A957,[1]Robocze!$B$23:$C$102,2),"")</f>
        <v>#N/A</v>
      </c>
      <c r="C942" s="37" t="e">
        <f t="shared" si="128"/>
        <v>#N/A</v>
      </c>
      <c r="D942" s="38" t="e">
        <f t="shared" si="129"/>
        <v>#N/A</v>
      </c>
      <c r="E942" s="39" t="e">
        <f t="shared" si="135"/>
        <v>#N/A</v>
      </c>
      <c r="F942" s="43" t="e">
        <f t="shared" si="130"/>
        <v>#N/A</v>
      </c>
      <c r="G942" s="40" t="str">
        <f t="shared" si="131"/>
        <v/>
      </c>
      <c r="H942" s="42" t="e">
        <f>IF(F942&lt;=$G$10,$G$3,"")</f>
        <v>#N/A</v>
      </c>
      <c r="I942" s="41" t="e">
        <f>IF(B942&lt;&gt;"",$G$4,"")</f>
        <v>#N/A</v>
      </c>
      <c r="J942" s="41" t="str">
        <f t="shared" si="132"/>
        <v/>
      </c>
      <c r="K942" s="41" t="e">
        <f>IF(B942&lt;&gt;"",J942*H942/12,"")</f>
        <v>#N/A</v>
      </c>
      <c r="L942" s="41" t="e">
        <f>IF(B942&lt;&gt;"",M942-J942,"")</f>
        <v>#N/A</v>
      </c>
      <c r="M942" s="41" t="e">
        <f>IF(B942&lt;&gt;"",M941+I942+K942,"")</f>
        <v>#N/A</v>
      </c>
      <c r="N942" s="41" t="str">
        <f>IF(G942&lt;&gt;"",IF(E942&gt;=$G$7,$G$5,0),"")</f>
        <v/>
      </c>
      <c r="O942" s="41" t="str">
        <f t="shared" si="133"/>
        <v/>
      </c>
      <c r="P942" s="41" t="str">
        <f>IF(G942&lt;&gt;"",R941*H942/12,"")</f>
        <v/>
      </c>
      <c r="Q942" s="41" t="str">
        <f>IF(G942&lt;&gt;"",R942-O942,"")</f>
        <v/>
      </c>
      <c r="R942" s="41" t="str">
        <f>IF(G942&lt;&gt;"",R941+N942+P942,"")</f>
        <v/>
      </c>
      <c r="T942" s="40" t="e">
        <f t="shared" si="134"/>
        <v>#N/A</v>
      </c>
      <c r="U942" s="53" t="str">
        <f>J942</f>
        <v/>
      </c>
      <c r="V942" s="53" t="e">
        <f>M942</f>
        <v>#N/A</v>
      </c>
      <c r="W942" s="53" t="str">
        <f>O942</f>
        <v/>
      </c>
      <c r="X942" s="53" t="str">
        <f>R942</f>
        <v/>
      </c>
    </row>
    <row r="943" spans="1:24" x14ac:dyDescent="0.35">
      <c r="A943" s="37" t="str">
        <f t="shared" si="127"/>
        <v/>
      </c>
      <c r="B943" s="37" t="e">
        <f>IF(F943&lt;=$G$10,VLOOKUP('[1]KALKULATOR 2023 PPK'!A958,[1]Robocze!$B$23:$C$102,2),"")</f>
        <v>#N/A</v>
      </c>
      <c r="C943" s="37" t="e">
        <f t="shared" si="128"/>
        <v>#N/A</v>
      </c>
      <c r="D943" s="38" t="e">
        <f t="shared" si="129"/>
        <v>#N/A</v>
      </c>
      <c r="E943" s="39" t="e">
        <f t="shared" si="135"/>
        <v>#N/A</v>
      </c>
      <c r="F943" s="43" t="e">
        <f t="shared" si="130"/>
        <v>#N/A</v>
      </c>
      <c r="G943" s="40" t="str">
        <f t="shared" si="131"/>
        <v/>
      </c>
      <c r="H943" s="42" t="e">
        <f>IF(F943&lt;=$G$10,$G$3,"")</f>
        <v>#N/A</v>
      </c>
      <c r="I943" s="41" t="e">
        <f>IF(B943&lt;&gt;"",$G$4,"")</f>
        <v>#N/A</v>
      </c>
      <c r="J943" s="41" t="str">
        <f t="shared" si="132"/>
        <v/>
      </c>
      <c r="K943" s="41" t="e">
        <f>IF(B943&lt;&gt;"",J943*H943/12,"")</f>
        <v>#N/A</v>
      </c>
      <c r="L943" s="41" t="e">
        <f>IF(B943&lt;&gt;"",M943-J943,"")</f>
        <v>#N/A</v>
      </c>
      <c r="M943" s="41" t="e">
        <f>IF(B943&lt;&gt;"",M942+I943+K943,"")</f>
        <v>#N/A</v>
      </c>
      <c r="N943" s="41" t="str">
        <f>IF(G943&lt;&gt;"",IF(E943&gt;=$G$7,$G$5,0),"")</f>
        <v/>
      </c>
      <c r="O943" s="41" t="str">
        <f t="shared" si="133"/>
        <v/>
      </c>
      <c r="P943" s="41" t="str">
        <f>IF(G943&lt;&gt;"",R942*H943/12,"")</f>
        <v/>
      </c>
      <c r="Q943" s="41" t="str">
        <f>IF(G943&lt;&gt;"",R943-O943,"")</f>
        <v/>
      </c>
      <c r="R943" s="41" t="str">
        <f>IF(G943&lt;&gt;"",R942+N943+P943,"")</f>
        <v/>
      </c>
      <c r="T943" s="40" t="e">
        <f t="shared" si="134"/>
        <v>#N/A</v>
      </c>
      <c r="U943" s="53" t="str">
        <f>J943</f>
        <v/>
      </c>
      <c r="V943" s="53" t="e">
        <f>M943</f>
        <v>#N/A</v>
      </c>
      <c r="W943" s="53" t="str">
        <f>O943</f>
        <v/>
      </c>
      <c r="X943" s="53" t="str">
        <f>R943</f>
        <v/>
      </c>
    </row>
    <row r="944" spans="1:24" x14ac:dyDescent="0.35">
      <c r="A944" s="37" t="str">
        <f t="shared" si="127"/>
        <v/>
      </c>
      <c r="B944" s="37" t="e">
        <f>IF(F944&lt;=$G$10,VLOOKUP('[1]KALKULATOR 2023 PPK'!A959,[1]Robocze!$B$23:$C$102,2),"")</f>
        <v>#N/A</v>
      </c>
      <c r="C944" s="37" t="e">
        <f t="shared" si="128"/>
        <v>#N/A</v>
      </c>
      <c r="D944" s="38" t="e">
        <f t="shared" si="129"/>
        <v>#N/A</v>
      </c>
      <c r="E944" s="39" t="e">
        <f t="shared" si="135"/>
        <v>#N/A</v>
      </c>
      <c r="F944" s="43" t="e">
        <f t="shared" si="130"/>
        <v>#N/A</v>
      </c>
      <c r="G944" s="40" t="str">
        <f t="shared" si="131"/>
        <v/>
      </c>
      <c r="H944" s="42" t="e">
        <f>IF(F944&lt;=$G$10,$G$3,"")</f>
        <v>#N/A</v>
      </c>
      <c r="I944" s="41" t="e">
        <f>IF(B944&lt;&gt;"",$G$4,"")</f>
        <v>#N/A</v>
      </c>
      <c r="J944" s="41" t="str">
        <f t="shared" si="132"/>
        <v/>
      </c>
      <c r="K944" s="41" t="e">
        <f>IF(B944&lt;&gt;"",J944*H944/12,"")</f>
        <v>#N/A</v>
      </c>
      <c r="L944" s="41" t="e">
        <f>IF(B944&lt;&gt;"",M944-J944,"")</f>
        <v>#N/A</v>
      </c>
      <c r="M944" s="41" t="e">
        <f>IF(B944&lt;&gt;"",M943+I944+K944,"")</f>
        <v>#N/A</v>
      </c>
      <c r="N944" s="41" t="str">
        <f>IF(G944&lt;&gt;"",IF(E944&gt;=$G$7,$G$5,0),"")</f>
        <v/>
      </c>
      <c r="O944" s="41" t="str">
        <f t="shared" si="133"/>
        <v/>
      </c>
      <c r="P944" s="41" t="str">
        <f>IF(G944&lt;&gt;"",R943*H944/12,"")</f>
        <v/>
      </c>
      <c r="Q944" s="41" t="str">
        <f>IF(G944&lt;&gt;"",R944-O944,"")</f>
        <v/>
      </c>
      <c r="R944" s="41" t="str">
        <f>IF(G944&lt;&gt;"",R943+N944+P944,"")</f>
        <v/>
      </c>
      <c r="T944" s="40" t="e">
        <f t="shared" si="134"/>
        <v>#N/A</v>
      </c>
      <c r="U944" s="53" t="str">
        <f>J944</f>
        <v/>
      </c>
      <c r="V944" s="53" t="e">
        <f>M944</f>
        <v>#N/A</v>
      </c>
      <c r="W944" s="53" t="str">
        <f>O944</f>
        <v/>
      </c>
      <c r="X944" s="53" t="str">
        <f>R944</f>
        <v/>
      </c>
    </row>
    <row r="945" spans="1:24" x14ac:dyDescent="0.35">
      <c r="A945" s="37" t="str">
        <f t="shared" si="127"/>
        <v/>
      </c>
      <c r="B945" s="37" t="e">
        <f>IF(F945&lt;=$G$10,VLOOKUP('[1]KALKULATOR 2023 PPK'!A960,[1]Robocze!$B$23:$C$102,2),"")</f>
        <v>#N/A</v>
      </c>
      <c r="C945" s="37" t="e">
        <f t="shared" si="128"/>
        <v>#N/A</v>
      </c>
      <c r="D945" s="38" t="e">
        <f t="shared" si="129"/>
        <v>#N/A</v>
      </c>
      <c r="E945" s="39" t="e">
        <f t="shared" si="135"/>
        <v>#N/A</v>
      </c>
      <c r="F945" s="43" t="e">
        <f t="shared" si="130"/>
        <v>#N/A</v>
      </c>
      <c r="G945" s="40" t="str">
        <f t="shared" si="131"/>
        <v/>
      </c>
      <c r="H945" s="42" t="e">
        <f>IF(F945&lt;=$G$10,$G$3,"")</f>
        <v>#N/A</v>
      </c>
      <c r="I945" s="41" t="e">
        <f>IF(B945&lt;&gt;"",$G$4,"")</f>
        <v>#N/A</v>
      </c>
      <c r="J945" s="41" t="str">
        <f t="shared" si="132"/>
        <v/>
      </c>
      <c r="K945" s="41" t="e">
        <f>IF(B945&lt;&gt;"",J945*H945/12,"")</f>
        <v>#N/A</v>
      </c>
      <c r="L945" s="41" t="e">
        <f>IF(B945&lt;&gt;"",M945-J945,"")</f>
        <v>#N/A</v>
      </c>
      <c r="M945" s="41" t="e">
        <f>IF(B945&lt;&gt;"",M944+I945+K945,"")</f>
        <v>#N/A</v>
      </c>
      <c r="N945" s="41" t="str">
        <f>IF(G945&lt;&gt;"",IF(E945&gt;=$G$7,$G$5,0),"")</f>
        <v/>
      </c>
      <c r="O945" s="41" t="str">
        <f t="shared" si="133"/>
        <v/>
      </c>
      <c r="P945" s="41" t="str">
        <f>IF(G945&lt;&gt;"",R944*H945/12,"")</f>
        <v/>
      </c>
      <c r="Q945" s="41" t="str">
        <f>IF(G945&lt;&gt;"",R945-O945,"")</f>
        <v/>
      </c>
      <c r="R945" s="41" t="str">
        <f>IF(G945&lt;&gt;"",R944+N945+P945,"")</f>
        <v/>
      </c>
      <c r="T945" s="40" t="e">
        <f t="shared" si="134"/>
        <v>#N/A</v>
      </c>
      <c r="U945" s="53" t="str">
        <f>J945</f>
        <v/>
      </c>
      <c r="V945" s="53" t="e">
        <f>M945</f>
        <v>#N/A</v>
      </c>
      <c r="W945" s="53" t="str">
        <f>O945</f>
        <v/>
      </c>
      <c r="X945" s="53" t="str">
        <f>R945</f>
        <v/>
      </c>
    </row>
    <row r="946" spans="1:24" x14ac:dyDescent="0.35">
      <c r="A946" s="37" t="str">
        <f t="shared" si="127"/>
        <v/>
      </c>
      <c r="B946" s="37" t="e">
        <f>IF(F946&lt;=$G$10,VLOOKUP('[1]KALKULATOR 2023 PPK'!A961,[1]Robocze!$B$23:$C$102,2),"")</f>
        <v>#N/A</v>
      </c>
      <c r="C946" s="37" t="e">
        <f t="shared" si="128"/>
        <v>#N/A</v>
      </c>
      <c r="D946" s="38" t="e">
        <f t="shared" si="129"/>
        <v>#N/A</v>
      </c>
      <c r="E946" s="39" t="e">
        <f t="shared" si="135"/>
        <v>#N/A</v>
      </c>
      <c r="F946" s="43" t="e">
        <f t="shared" si="130"/>
        <v>#N/A</v>
      </c>
      <c r="G946" s="40" t="str">
        <f t="shared" si="131"/>
        <v/>
      </c>
      <c r="H946" s="42" t="e">
        <f>IF(F946&lt;=$G$10,$G$3,"")</f>
        <v>#N/A</v>
      </c>
      <c r="I946" s="41" t="e">
        <f>IF(B946&lt;&gt;"",$G$4,"")</f>
        <v>#N/A</v>
      </c>
      <c r="J946" s="41" t="str">
        <f t="shared" si="132"/>
        <v/>
      </c>
      <c r="K946" s="41" t="e">
        <f>IF(B946&lt;&gt;"",J946*H946/12,"")</f>
        <v>#N/A</v>
      </c>
      <c r="L946" s="41" t="e">
        <f>IF(B946&lt;&gt;"",M946-J946,"")</f>
        <v>#N/A</v>
      </c>
      <c r="M946" s="41" t="e">
        <f>IF(B946&lt;&gt;"",M945+I946+K946,"")</f>
        <v>#N/A</v>
      </c>
      <c r="N946" s="41" t="str">
        <f>IF(G946&lt;&gt;"",IF(E946&gt;=$G$7,$G$5,0),"")</f>
        <v/>
      </c>
      <c r="O946" s="41" t="str">
        <f t="shared" si="133"/>
        <v/>
      </c>
      <c r="P946" s="41" t="str">
        <f>IF(G946&lt;&gt;"",R945*H946/12,"")</f>
        <v/>
      </c>
      <c r="Q946" s="41" t="str">
        <f>IF(G946&lt;&gt;"",R946-O946,"")</f>
        <v/>
      </c>
      <c r="R946" s="41" t="str">
        <f>IF(G946&lt;&gt;"",R945+N946+P946,"")</f>
        <v/>
      </c>
      <c r="T946" s="40" t="e">
        <f t="shared" si="134"/>
        <v>#N/A</v>
      </c>
      <c r="U946" s="53" t="str">
        <f>J946</f>
        <v/>
      </c>
      <c r="V946" s="53" t="e">
        <f>M946</f>
        <v>#N/A</v>
      </c>
      <c r="W946" s="53" t="str">
        <f>O946</f>
        <v/>
      </c>
      <c r="X946" s="53" t="str">
        <f>R946</f>
        <v/>
      </c>
    </row>
    <row r="947" spans="1:24" x14ac:dyDescent="0.35">
      <c r="A947" s="37" t="str">
        <f t="shared" si="127"/>
        <v/>
      </c>
      <c r="B947" s="37" t="e">
        <f>IF(F947&lt;=$G$10,VLOOKUP('[1]KALKULATOR 2023 PPK'!A962,[1]Robocze!$B$23:$C$102,2),"")</f>
        <v>#N/A</v>
      </c>
      <c r="C947" s="37" t="e">
        <f t="shared" si="128"/>
        <v>#N/A</v>
      </c>
      <c r="D947" s="38" t="e">
        <f t="shared" si="129"/>
        <v>#N/A</v>
      </c>
      <c r="E947" s="39" t="e">
        <f t="shared" si="135"/>
        <v>#N/A</v>
      </c>
      <c r="F947" s="43" t="e">
        <f t="shared" si="130"/>
        <v>#N/A</v>
      </c>
      <c r="G947" s="40" t="str">
        <f t="shared" si="131"/>
        <v/>
      </c>
      <c r="H947" s="42" t="e">
        <f>IF(F947&lt;=$G$10,$G$3,"")</f>
        <v>#N/A</v>
      </c>
      <c r="I947" s="41" t="e">
        <f>IF(B947&lt;&gt;"",$G$4,"")</f>
        <v>#N/A</v>
      </c>
      <c r="J947" s="41" t="str">
        <f t="shared" si="132"/>
        <v/>
      </c>
      <c r="K947" s="41" t="e">
        <f>IF(B947&lt;&gt;"",J947*H947/12,"")</f>
        <v>#N/A</v>
      </c>
      <c r="L947" s="41" t="e">
        <f>IF(B947&lt;&gt;"",M947-J947,"")</f>
        <v>#N/A</v>
      </c>
      <c r="M947" s="41" t="e">
        <f>IF(B947&lt;&gt;"",M946+I947+K947,"")</f>
        <v>#N/A</v>
      </c>
      <c r="N947" s="41" t="str">
        <f>IF(G947&lt;&gt;"",IF(E947&gt;=$G$7,$G$5,0),"")</f>
        <v/>
      </c>
      <c r="O947" s="41" t="str">
        <f t="shared" si="133"/>
        <v/>
      </c>
      <c r="P947" s="41" t="str">
        <f>IF(G947&lt;&gt;"",R946*H947/12,"")</f>
        <v/>
      </c>
      <c r="Q947" s="41" t="str">
        <f>IF(G947&lt;&gt;"",R947-O947,"")</f>
        <v/>
      </c>
      <c r="R947" s="41" t="str">
        <f>IF(G947&lt;&gt;"",R946+N947+P947,"")</f>
        <v/>
      </c>
      <c r="T947" s="40" t="e">
        <f t="shared" si="134"/>
        <v>#N/A</v>
      </c>
      <c r="U947" s="53" t="str">
        <f>J947</f>
        <v/>
      </c>
      <c r="V947" s="53" t="e">
        <f>M947</f>
        <v>#N/A</v>
      </c>
      <c r="W947" s="53" t="str">
        <f>O947</f>
        <v/>
      </c>
      <c r="X947" s="53" t="str">
        <f>R947</f>
        <v/>
      </c>
    </row>
    <row r="948" spans="1:24" x14ac:dyDescent="0.35">
      <c r="A948" s="37" t="str">
        <f t="shared" si="127"/>
        <v/>
      </c>
      <c r="B948" s="37" t="e">
        <f>IF(F948&lt;=$G$10,VLOOKUP('[1]KALKULATOR 2023 PPK'!A963,[1]Robocze!$B$23:$C$102,2),"")</f>
        <v>#N/A</v>
      </c>
      <c r="C948" s="37" t="e">
        <f t="shared" si="128"/>
        <v>#N/A</v>
      </c>
      <c r="D948" s="38" t="e">
        <f t="shared" si="129"/>
        <v>#N/A</v>
      </c>
      <c r="E948" s="39" t="e">
        <f t="shared" si="135"/>
        <v>#N/A</v>
      </c>
      <c r="F948" s="43" t="e">
        <f t="shared" si="130"/>
        <v>#N/A</v>
      </c>
      <c r="G948" s="40" t="str">
        <f t="shared" si="131"/>
        <v/>
      </c>
      <c r="H948" s="42" t="e">
        <f>IF(F948&lt;=$G$10,$G$3,"")</f>
        <v>#N/A</v>
      </c>
      <c r="I948" s="41" t="e">
        <f>IF(B948&lt;&gt;"",$G$4,"")</f>
        <v>#N/A</v>
      </c>
      <c r="J948" s="41" t="str">
        <f t="shared" si="132"/>
        <v/>
      </c>
      <c r="K948" s="41" t="e">
        <f>IF(B948&lt;&gt;"",J948*H948/12,"")</f>
        <v>#N/A</v>
      </c>
      <c r="L948" s="41" t="e">
        <f>IF(B948&lt;&gt;"",M948-J948,"")</f>
        <v>#N/A</v>
      </c>
      <c r="M948" s="41" t="e">
        <f>IF(B948&lt;&gt;"",M947+I948+K948,"")</f>
        <v>#N/A</v>
      </c>
      <c r="N948" s="41" t="str">
        <f>IF(G948&lt;&gt;"",IF(E948&gt;=$G$7,$G$5,0),"")</f>
        <v/>
      </c>
      <c r="O948" s="41" t="str">
        <f t="shared" si="133"/>
        <v/>
      </c>
      <c r="P948" s="41" t="str">
        <f>IF(G948&lt;&gt;"",R947*H948/12,"")</f>
        <v/>
      </c>
      <c r="Q948" s="41" t="str">
        <f>IF(G948&lt;&gt;"",R948-O948,"")</f>
        <v/>
      </c>
      <c r="R948" s="41" t="str">
        <f>IF(G948&lt;&gt;"",R947+N948+P948,"")</f>
        <v/>
      </c>
      <c r="T948" s="40" t="e">
        <f t="shared" si="134"/>
        <v>#N/A</v>
      </c>
      <c r="U948" s="53" t="str">
        <f>J948</f>
        <v/>
      </c>
      <c r="V948" s="53" t="e">
        <f>M948</f>
        <v>#N/A</v>
      </c>
      <c r="W948" s="53" t="str">
        <f>O948</f>
        <v/>
      </c>
      <c r="X948" s="53" t="str">
        <f>R948</f>
        <v/>
      </c>
    </row>
    <row r="949" spans="1:24" x14ac:dyDescent="0.35">
      <c r="A949" s="37" t="str">
        <f t="shared" si="127"/>
        <v/>
      </c>
      <c r="B949" s="37" t="e">
        <f>IF(F949&lt;=$G$10,VLOOKUP('[1]KALKULATOR 2023 PPK'!A964,[1]Robocze!$B$23:$C$102,2),"")</f>
        <v>#N/A</v>
      </c>
      <c r="C949" s="37" t="e">
        <f t="shared" si="128"/>
        <v>#N/A</v>
      </c>
      <c r="D949" s="38" t="e">
        <f t="shared" si="129"/>
        <v>#N/A</v>
      </c>
      <c r="E949" s="39" t="e">
        <f t="shared" si="135"/>
        <v>#N/A</v>
      </c>
      <c r="F949" s="43" t="e">
        <f t="shared" si="130"/>
        <v>#N/A</v>
      </c>
      <c r="G949" s="40" t="str">
        <f t="shared" si="131"/>
        <v/>
      </c>
      <c r="H949" s="42" t="e">
        <f>IF(F949&lt;=$G$10,$G$3,"")</f>
        <v>#N/A</v>
      </c>
      <c r="I949" s="41" t="e">
        <f>IF(B949&lt;&gt;"",$G$4,"")</f>
        <v>#N/A</v>
      </c>
      <c r="J949" s="41" t="str">
        <f t="shared" si="132"/>
        <v/>
      </c>
      <c r="K949" s="41" t="e">
        <f>IF(B949&lt;&gt;"",J949*H949/12,"")</f>
        <v>#N/A</v>
      </c>
      <c r="L949" s="41" t="e">
        <f>IF(B949&lt;&gt;"",M949-J949,"")</f>
        <v>#N/A</v>
      </c>
      <c r="M949" s="41" t="e">
        <f>IF(B949&lt;&gt;"",M948+I949+K949,"")</f>
        <v>#N/A</v>
      </c>
      <c r="N949" s="41" t="str">
        <f>IF(G949&lt;&gt;"",IF(E949&gt;=$G$7,$G$5,0),"")</f>
        <v/>
      </c>
      <c r="O949" s="41" t="str">
        <f t="shared" si="133"/>
        <v/>
      </c>
      <c r="P949" s="41" t="str">
        <f>IF(G949&lt;&gt;"",R948*H949/12,"")</f>
        <v/>
      </c>
      <c r="Q949" s="41" t="str">
        <f>IF(G949&lt;&gt;"",R949-O949,"")</f>
        <v/>
      </c>
      <c r="R949" s="41" t="str">
        <f>IF(G949&lt;&gt;"",R948+N949+P949,"")</f>
        <v/>
      </c>
      <c r="T949" s="40" t="e">
        <f t="shared" si="134"/>
        <v>#N/A</v>
      </c>
      <c r="U949" s="53" t="str">
        <f>J949</f>
        <v/>
      </c>
      <c r="V949" s="53" t="e">
        <f>M949</f>
        <v>#N/A</v>
      </c>
      <c r="W949" s="53" t="str">
        <f>O949</f>
        <v/>
      </c>
      <c r="X949" s="53" t="str">
        <f>R949</f>
        <v/>
      </c>
    </row>
    <row r="950" spans="1:24" x14ac:dyDescent="0.35">
      <c r="A950" s="37" t="str">
        <f t="shared" si="127"/>
        <v/>
      </c>
      <c r="B950" s="37" t="e">
        <f>IF(F950&lt;=$G$10,VLOOKUP('[1]KALKULATOR 2023 PPK'!A965,[1]Robocze!$B$23:$C$102,2),"")</f>
        <v>#N/A</v>
      </c>
      <c r="C950" s="37" t="e">
        <f t="shared" si="128"/>
        <v>#N/A</v>
      </c>
      <c r="D950" s="38" t="e">
        <f t="shared" si="129"/>
        <v>#N/A</v>
      </c>
      <c r="E950" s="39" t="e">
        <f t="shared" si="135"/>
        <v>#N/A</v>
      </c>
      <c r="F950" s="43" t="e">
        <f t="shared" si="130"/>
        <v>#N/A</v>
      </c>
      <c r="G950" s="40" t="str">
        <f t="shared" si="131"/>
        <v/>
      </c>
      <c r="H950" s="42" t="e">
        <f>IF(F950&lt;=$G$10,$G$3,"")</f>
        <v>#N/A</v>
      </c>
      <c r="I950" s="41" t="e">
        <f>IF(B950&lt;&gt;"",$G$4,"")</f>
        <v>#N/A</v>
      </c>
      <c r="J950" s="41" t="str">
        <f t="shared" si="132"/>
        <v/>
      </c>
      <c r="K950" s="41" t="e">
        <f>IF(B950&lt;&gt;"",J950*H950/12,"")</f>
        <v>#N/A</v>
      </c>
      <c r="L950" s="41" t="e">
        <f>IF(B950&lt;&gt;"",M950-J950,"")</f>
        <v>#N/A</v>
      </c>
      <c r="M950" s="41" t="e">
        <f>IF(B950&lt;&gt;"",M949+I950+K950,"")</f>
        <v>#N/A</v>
      </c>
      <c r="N950" s="41" t="str">
        <f>IF(G950&lt;&gt;"",IF(E950&gt;=$G$7,$G$5,0),"")</f>
        <v/>
      </c>
      <c r="O950" s="41" t="str">
        <f t="shared" si="133"/>
        <v/>
      </c>
      <c r="P950" s="41" t="str">
        <f>IF(G950&lt;&gt;"",R949*H950/12,"")</f>
        <v/>
      </c>
      <c r="Q950" s="41" t="str">
        <f>IF(G950&lt;&gt;"",R950-O950,"")</f>
        <v/>
      </c>
      <c r="R950" s="41" t="str">
        <f>IF(G950&lt;&gt;"",R949+N950+P950,"")</f>
        <v/>
      </c>
      <c r="T950" s="40" t="e">
        <f t="shared" si="134"/>
        <v>#N/A</v>
      </c>
      <c r="U950" s="53" t="str">
        <f>J950</f>
        <v/>
      </c>
      <c r="V950" s="53" t="e">
        <f>M950</f>
        <v>#N/A</v>
      </c>
      <c r="W950" s="53" t="str">
        <f>O950</f>
        <v/>
      </c>
      <c r="X950" s="53" t="str">
        <f>R950</f>
        <v/>
      </c>
    </row>
    <row r="951" spans="1:24" x14ac:dyDescent="0.35">
      <c r="A951" s="37" t="str">
        <f t="shared" si="127"/>
        <v/>
      </c>
      <c r="B951" s="37" t="e">
        <f>IF(F951&lt;=$G$10,VLOOKUP('[1]KALKULATOR 2023 PPK'!A966,[1]Robocze!$B$23:$C$102,2),"")</f>
        <v>#N/A</v>
      </c>
      <c r="C951" s="37" t="e">
        <f t="shared" si="128"/>
        <v>#N/A</v>
      </c>
      <c r="D951" s="38" t="e">
        <f t="shared" si="129"/>
        <v>#N/A</v>
      </c>
      <c r="E951" s="39" t="e">
        <f t="shared" si="135"/>
        <v>#N/A</v>
      </c>
      <c r="F951" s="43" t="e">
        <f t="shared" si="130"/>
        <v>#N/A</v>
      </c>
      <c r="G951" s="40" t="str">
        <f t="shared" si="131"/>
        <v/>
      </c>
      <c r="H951" s="42" t="e">
        <f>IF(F951&lt;=$G$10,$G$3,"")</f>
        <v>#N/A</v>
      </c>
      <c r="I951" s="41" t="e">
        <f>IF(B951&lt;&gt;"",$G$4,"")</f>
        <v>#N/A</v>
      </c>
      <c r="J951" s="41" t="str">
        <f t="shared" si="132"/>
        <v/>
      </c>
      <c r="K951" s="41" t="e">
        <f>IF(B951&lt;&gt;"",J951*H951/12,"")</f>
        <v>#N/A</v>
      </c>
      <c r="L951" s="41" t="e">
        <f>IF(B951&lt;&gt;"",M951-J951,"")</f>
        <v>#N/A</v>
      </c>
      <c r="M951" s="41" t="e">
        <f>IF(B951&lt;&gt;"",M950+I951+K951,"")</f>
        <v>#N/A</v>
      </c>
      <c r="N951" s="41" t="str">
        <f>IF(G951&lt;&gt;"",IF(E951&gt;=$G$7,$G$5,0),"")</f>
        <v/>
      </c>
      <c r="O951" s="41" t="str">
        <f t="shared" si="133"/>
        <v/>
      </c>
      <c r="P951" s="41" t="str">
        <f>IF(G951&lt;&gt;"",R950*H951/12,"")</f>
        <v/>
      </c>
      <c r="Q951" s="41" t="str">
        <f>IF(G951&lt;&gt;"",R951-O951,"")</f>
        <v/>
      </c>
      <c r="R951" s="41" t="str">
        <f>IF(G951&lt;&gt;"",R950+N951+P951,"")</f>
        <v/>
      </c>
      <c r="T951" s="40" t="e">
        <f t="shared" si="134"/>
        <v>#N/A</v>
      </c>
      <c r="U951" s="53" t="str">
        <f>J951</f>
        <v/>
      </c>
      <c r="V951" s="53" t="e">
        <f>M951</f>
        <v>#N/A</v>
      </c>
      <c r="W951" s="53" t="str">
        <f>O951</f>
        <v/>
      </c>
      <c r="X951" s="53" t="str">
        <f>R951</f>
        <v/>
      </c>
    </row>
    <row r="952" spans="1:24" x14ac:dyDescent="0.35">
      <c r="A952" s="37" t="str">
        <f t="shared" si="127"/>
        <v/>
      </c>
      <c r="B952" s="44" t="e">
        <f>IF(F952&lt;=$G$10,VLOOKUP('[1]KALKULATOR 2023 PPK'!A967,[1]Robocze!$B$23:$C$102,2),"")</f>
        <v>#N/A</v>
      </c>
      <c r="C952" s="44" t="e">
        <f t="shared" si="128"/>
        <v>#N/A</v>
      </c>
      <c r="D952" s="38" t="e">
        <f t="shared" si="129"/>
        <v>#N/A</v>
      </c>
      <c r="E952" s="45" t="e">
        <f t="shared" si="135"/>
        <v>#N/A</v>
      </c>
      <c r="F952" s="46" t="e">
        <f t="shared" si="130"/>
        <v>#N/A</v>
      </c>
      <c r="G952" s="47" t="str">
        <f t="shared" si="131"/>
        <v/>
      </c>
      <c r="H952" s="42" t="e">
        <f>IF(F952&lt;=$G$10,$G$3,"")</f>
        <v>#N/A</v>
      </c>
      <c r="I952" s="41" t="e">
        <f>IF(B952&lt;&gt;"",$G$4,"")</f>
        <v>#N/A</v>
      </c>
      <c r="J952" s="48" t="str">
        <f t="shared" si="132"/>
        <v/>
      </c>
      <c r="K952" s="41" t="e">
        <f>IF(B952&lt;&gt;"",J952*H952/12,"")</f>
        <v>#N/A</v>
      </c>
      <c r="L952" s="48" t="e">
        <f>IF(B952&lt;&gt;"",M952-J952,"")</f>
        <v>#N/A</v>
      </c>
      <c r="M952" s="41" t="e">
        <f>IF(B952&lt;&gt;"",M951+I952+K952,"")</f>
        <v>#N/A</v>
      </c>
      <c r="N952" s="41" t="str">
        <f>IF(G952&lt;&gt;"",IF(E952&gt;=$G$7,$G$5,0),"")</f>
        <v/>
      </c>
      <c r="O952" s="48" t="str">
        <f t="shared" si="133"/>
        <v/>
      </c>
      <c r="P952" s="41" t="str">
        <f>IF(G952&lt;&gt;"",R951*H952/12,"")</f>
        <v/>
      </c>
      <c r="Q952" s="48" t="str">
        <f>IF(G952&lt;&gt;"",R952-O952,"")</f>
        <v/>
      </c>
      <c r="R952" s="41" t="str">
        <f>IF(G952&lt;&gt;"",R951+N952+P952,"")</f>
        <v/>
      </c>
      <c r="T952" s="40" t="e">
        <f t="shared" si="134"/>
        <v>#N/A</v>
      </c>
      <c r="U952" s="53" t="str">
        <f>J952</f>
        <v/>
      </c>
      <c r="V952" s="53" t="e">
        <f>M952</f>
        <v>#N/A</v>
      </c>
      <c r="W952" s="53" t="str">
        <f>O952</f>
        <v/>
      </c>
      <c r="X952" s="53" t="str">
        <f>R952</f>
        <v/>
      </c>
    </row>
    <row r="953" spans="1:24" x14ac:dyDescent="0.35">
      <c r="A953" s="37" t="str">
        <f t="shared" si="127"/>
        <v/>
      </c>
      <c r="B953" s="37" t="e">
        <f>IF(F953&lt;=$G$10,VLOOKUP('[1]KALKULATOR 2023 PPK'!A968,[1]Robocze!$B$23:$C$102,2),"")</f>
        <v>#N/A</v>
      </c>
      <c r="C953" s="37" t="e">
        <f t="shared" si="128"/>
        <v>#N/A</v>
      </c>
      <c r="D953" s="38" t="e">
        <f t="shared" si="129"/>
        <v>#N/A</v>
      </c>
      <c r="E953" s="39" t="e">
        <f t="shared" si="135"/>
        <v>#N/A</v>
      </c>
      <c r="F953" s="40" t="e">
        <f t="shared" si="130"/>
        <v>#N/A</v>
      </c>
      <c r="G953" s="40" t="str">
        <f t="shared" si="131"/>
        <v/>
      </c>
      <c r="H953" s="42" t="e">
        <f>IF(F953&lt;=$G$10,$G$3,"")</f>
        <v>#N/A</v>
      </c>
      <c r="I953" s="41" t="e">
        <f>IF(B953&lt;&gt;"",$G$4,"")</f>
        <v>#N/A</v>
      </c>
      <c r="J953" s="41" t="str">
        <f t="shared" si="132"/>
        <v/>
      </c>
      <c r="K953" s="41" t="e">
        <f>IF(B953&lt;&gt;"",J953*H953/12,"")</f>
        <v>#N/A</v>
      </c>
      <c r="L953" s="41" t="e">
        <f>IF(B953&lt;&gt;"",M953-J953,"")</f>
        <v>#N/A</v>
      </c>
      <c r="M953" s="41" t="e">
        <f>IF(B953&lt;&gt;"",M952+I953+K953,"")</f>
        <v>#N/A</v>
      </c>
      <c r="N953" s="41" t="str">
        <f>IF(G953&lt;&gt;"",IF(E953&gt;=$G$7,$G$5,0),"")</f>
        <v/>
      </c>
      <c r="O953" s="41" t="str">
        <f t="shared" si="133"/>
        <v/>
      </c>
      <c r="P953" s="41" t="str">
        <f>IF(G953&lt;&gt;"",R952*H953/12,"")</f>
        <v/>
      </c>
      <c r="Q953" s="41" t="str">
        <f>IF(G953&lt;&gt;"",R953-O953,"")</f>
        <v/>
      </c>
      <c r="R953" s="41" t="str">
        <f>IF(G953&lt;&gt;"",R952+N953+P953,"")</f>
        <v/>
      </c>
      <c r="T953" s="40" t="e">
        <f t="shared" si="134"/>
        <v>#N/A</v>
      </c>
      <c r="U953" s="53" t="str">
        <f>J953</f>
        <v/>
      </c>
      <c r="V953" s="53" t="e">
        <f>M953</f>
        <v>#N/A</v>
      </c>
      <c r="W953" s="53" t="str">
        <f>O953</f>
        <v/>
      </c>
      <c r="X953" s="53" t="str">
        <f>R953</f>
        <v/>
      </c>
    </row>
    <row r="954" spans="1:24" x14ac:dyDescent="0.35">
      <c r="A954" s="37" t="str">
        <f t="shared" si="127"/>
        <v/>
      </c>
      <c r="B954" s="37" t="e">
        <f>IF(F954&lt;=$G$10,VLOOKUP('[1]KALKULATOR 2023 PPK'!A969,[1]Robocze!$B$23:$C$102,2),"")</f>
        <v>#N/A</v>
      </c>
      <c r="C954" s="37" t="e">
        <f t="shared" si="128"/>
        <v>#N/A</v>
      </c>
      <c r="D954" s="38" t="e">
        <f t="shared" si="129"/>
        <v>#N/A</v>
      </c>
      <c r="E954" s="39" t="e">
        <f t="shared" si="135"/>
        <v>#N/A</v>
      </c>
      <c r="F954" s="43" t="e">
        <f t="shared" si="130"/>
        <v>#N/A</v>
      </c>
      <c r="G954" s="40" t="str">
        <f t="shared" si="131"/>
        <v/>
      </c>
      <c r="H954" s="42" t="e">
        <f>IF(F954&lt;=$G$10,$G$3,"")</f>
        <v>#N/A</v>
      </c>
      <c r="I954" s="41" t="e">
        <f>IF(B954&lt;&gt;"",$G$4,"")</f>
        <v>#N/A</v>
      </c>
      <c r="J954" s="41" t="str">
        <f t="shared" si="132"/>
        <v/>
      </c>
      <c r="K954" s="41" t="e">
        <f>IF(B954&lt;&gt;"",J954*H954/12,"")</f>
        <v>#N/A</v>
      </c>
      <c r="L954" s="41" t="e">
        <f>IF(B954&lt;&gt;"",M954-J954,"")</f>
        <v>#N/A</v>
      </c>
      <c r="M954" s="41" t="e">
        <f>IF(B954&lt;&gt;"",M953+I954+K954,"")</f>
        <v>#N/A</v>
      </c>
      <c r="N954" s="41" t="str">
        <f>IF(G954&lt;&gt;"",IF(E954&gt;=$G$7,$G$5,0),"")</f>
        <v/>
      </c>
      <c r="O954" s="41" t="str">
        <f t="shared" si="133"/>
        <v/>
      </c>
      <c r="P954" s="41" t="str">
        <f>IF(G954&lt;&gt;"",R953*H954/12,"")</f>
        <v/>
      </c>
      <c r="Q954" s="41" t="str">
        <f>IF(G954&lt;&gt;"",R954-O954,"")</f>
        <v/>
      </c>
      <c r="R954" s="41" t="str">
        <f>IF(G954&lt;&gt;"",R953+N954+P954,"")</f>
        <v/>
      </c>
      <c r="T954" s="40" t="e">
        <f t="shared" si="134"/>
        <v>#N/A</v>
      </c>
      <c r="U954" s="53" t="str">
        <f>J954</f>
        <v/>
      </c>
      <c r="V954" s="53" t="e">
        <f>M954</f>
        <v>#N/A</v>
      </c>
      <c r="W954" s="53" t="str">
        <f>O954</f>
        <v/>
      </c>
      <c r="X954" s="53" t="str">
        <f>R954</f>
        <v/>
      </c>
    </row>
    <row r="955" spans="1:24" x14ac:dyDescent="0.35">
      <c r="A955" s="37" t="str">
        <f t="shared" si="127"/>
        <v/>
      </c>
      <c r="B955" s="37" t="e">
        <f>IF(F955&lt;=$G$10,VLOOKUP('[1]KALKULATOR 2023 PPK'!A970,[1]Robocze!$B$23:$C$102,2),"")</f>
        <v>#N/A</v>
      </c>
      <c r="C955" s="37" t="e">
        <f t="shared" si="128"/>
        <v>#N/A</v>
      </c>
      <c r="D955" s="38" t="e">
        <f t="shared" si="129"/>
        <v>#N/A</v>
      </c>
      <c r="E955" s="39" t="e">
        <f t="shared" si="135"/>
        <v>#N/A</v>
      </c>
      <c r="F955" s="43" t="e">
        <f t="shared" si="130"/>
        <v>#N/A</v>
      </c>
      <c r="G955" s="40" t="str">
        <f t="shared" si="131"/>
        <v/>
      </c>
      <c r="H955" s="42" t="e">
        <f>IF(F955&lt;=$G$10,$G$3,"")</f>
        <v>#N/A</v>
      </c>
      <c r="I955" s="41" t="e">
        <f>IF(B955&lt;&gt;"",$G$4,"")</f>
        <v>#N/A</v>
      </c>
      <c r="J955" s="41" t="str">
        <f t="shared" si="132"/>
        <v/>
      </c>
      <c r="K955" s="41" t="e">
        <f>IF(B955&lt;&gt;"",J955*H955/12,"")</f>
        <v>#N/A</v>
      </c>
      <c r="L955" s="41" t="e">
        <f>IF(B955&lt;&gt;"",M955-J955,"")</f>
        <v>#N/A</v>
      </c>
      <c r="M955" s="41" t="e">
        <f>IF(B955&lt;&gt;"",M954+I955+K955,"")</f>
        <v>#N/A</v>
      </c>
      <c r="N955" s="41" t="str">
        <f>IF(G955&lt;&gt;"",IF(E955&gt;=$G$7,$G$5,0),"")</f>
        <v/>
      </c>
      <c r="O955" s="41" t="str">
        <f t="shared" si="133"/>
        <v/>
      </c>
      <c r="P955" s="41" t="str">
        <f>IF(G955&lt;&gt;"",R954*H955/12,"")</f>
        <v/>
      </c>
      <c r="Q955" s="41" t="str">
        <f>IF(G955&lt;&gt;"",R955-O955,"")</f>
        <v/>
      </c>
      <c r="R955" s="41" t="str">
        <f>IF(G955&lt;&gt;"",R954+N955+P955,"")</f>
        <v/>
      </c>
      <c r="T955" s="40" t="e">
        <f t="shared" si="134"/>
        <v>#N/A</v>
      </c>
      <c r="U955" s="53" t="str">
        <f>J955</f>
        <v/>
      </c>
      <c r="V955" s="53" t="e">
        <f>M955</f>
        <v>#N/A</v>
      </c>
      <c r="W955" s="53" t="str">
        <f>O955</f>
        <v/>
      </c>
      <c r="X955" s="53" t="str">
        <f>R955</f>
        <v/>
      </c>
    </row>
    <row r="956" spans="1:24" x14ac:dyDescent="0.35">
      <c r="A956" s="37" t="str">
        <f t="shared" si="127"/>
        <v/>
      </c>
      <c r="B956" s="37" t="e">
        <f>IF(F956&lt;=$G$10,VLOOKUP('[1]KALKULATOR 2023 PPK'!A971,[1]Robocze!$B$23:$C$102,2),"")</f>
        <v>#N/A</v>
      </c>
      <c r="C956" s="37" t="e">
        <f t="shared" si="128"/>
        <v>#N/A</v>
      </c>
      <c r="D956" s="38" t="e">
        <f t="shared" si="129"/>
        <v>#N/A</v>
      </c>
      <c r="E956" s="39" t="e">
        <f t="shared" si="135"/>
        <v>#N/A</v>
      </c>
      <c r="F956" s="43" t="e">
        <f t="shared" si="130"/>
        <v>#N/A</v>
      </c>
      <c r="G956" s="40" t="str">
        <f t="shared" si="131"/>
        <v/>
      </c>
      <c r="H956" s="42" t="e">
        <f>IF(F956&lt;=$G$10,$G$3,"")</f>
        <v>#N/A</v>
      </c>
      <c r="I956" s="41" t="e">
        <f>IF(B956&lt;&gt;"",$G$4,"")</f>
        <v>#N/A</v>
      </c>
      <c r="J956" s="41" t="str">
        <f t="shared" si="132"/>
        <v/>
      </c>
      <c r="K956" s="41" t="e">
        <f>IF(B956&lt;&gt;"",J956*H956/12,"")</f>
        <v>#N/A</v>
      </c>
      <c r="L956" s="41" t="e">
        <f>IF(B956&lt;&gt;"",M956-J956,"")</f>
        <v>#N/A</v>
      </c>
      <c r="M956" s="41" t="e">
        <f>IF(B956&lt;&gt;"",M955+I956+K956,"")</f>
        <v>#N/A</v>
      </c>
      <c r="N956" s="41" t="str">
        <f>IF(G956&lt;&gt;"",IF(E956&gt;=$G$7,$G$5,0),"")</f>
        <v/>
      </c>
      <c r="O956" s="41" t="str">
        <f t="shared" si="133"/>
        <v/>
      </c>
      <c r="P956" s="41" t="str">
        <f>IF(G956&lt;&gt;"",R955*H956/12,"")</f>
        <v/>
      </c>
      <c r="Q956" s="41" t="str">
        <f>IF(G956&lt;&gt;"",R956-O956,"")</f>
        <v/>
      </c>
      <c r="R956" s="41" t="str">
        <f>IF(G956&lt;&gt;"",R955+N956+P956,"")</f>
        <v/>
      </c>
      <c r="T956" s="40" t="e">
        <f t="shared" si="134"/>
        <v>#N/A</v>
      </c>
      <c r="U956" s="53" t="str">
        <f>J956</f>
        <v/>
      </c>
      <c r="V956" s="53" t="e">
        <f>M956</f>
        <v>#N/A</v>
      </c>
      <c r="W956" s="53" t="str">
        <f>O956</f>
        <v/>
      </c>
      <c r="X956" s="53" t="str">
        <f>R956</f>
        <v/>
      </c>
    </row>
    <row r="957" spans="1:24" x14ac:dyDescent="0.35">
      <c r="A957" s="37" t="str">
        <f t="shared" si="127"/>
        <v/>
      </c>
      <c r="B957" s="37" t="e">
        <f>IF(F957&lt;=$G$10,VLOOKUP('[1]KALKULATOR 2023 PPK'!A972,[1]Robocze!$B$23:$C$102,2),"")</f>
        <v>#N/A</v>
      </c>
      <c r="C957" s="37" t="e">
        <f t="shared" si="128"/>
        <v>#N/A</v>
      </c>
      <c r="D957" s="38" t="e">
        <f t="shared" si="129"/>
        <v>#N/A</v>
      </c>
      <c r="E957" s="39" t="e">
        <f t="shared" si="135"/>
        <v>#N/A</v>
      </c>
      <c r="F957" s="43" t="e">
        <f t="shared" si="130"/>
        <v>#N/A</v>
      </c>
      <c r="G957" s="40" t="str">
        <f t="shared" si="131"/>
        <v/>
      </c>
      <c r="H957" s="42" t="e">
        <f>IF(F957&lt;=$G$10,$G$3,"")</f>
        <v>#N/A</v>
      </c>
      <c r="I957" s="41" t="e">
        <f>IF(B957&lt;&gt;"",$G$4,"")</f>
        <v>#N/A</v>
      </c>
      <c r="J957" s="41" t="str">
        <f t="shared" si="132"/>
        <v/>
      </c>
      <c r="K957" s="41" t="e">
        <f>IF(B957&lt;&gt;"",J957*H957/12,"")</f>
        <v>#N/A</v>
      </c>
      <c r="L957" s="41" t="e">
        <f>IF(B957&lt;&gt;"",M957-J957,"")</f>
        <v>#N/A</v>
      </c>
      <c r="M957" s="41" t="e">
        <f>IF(B957&lt;&gt;"",M956+I957+K957,"")</f>
        <v>#N/A</v>
      </c>
      <c r="N957" s="41" t="str">
        <f>IF(G957&lt;&gt;"",IF(E957&gt;=$G$7,$G$5,0),"")</f>
        <v/>
      </c>
      <c r="O957" s="41" t="str">
        <f t="shared" si="133"/>
        <v/>
      </c>
      <c r="P957" s="41" t="str">
        <f>IF(G957&lt;&gt;"",R956*H957/12,"")</f>
        <v/>
      </c>
      <c r="Q957" s="41" t="str">
        <f>IF(G957&lt;&gt;"",R957-O957,"")</f>
        <v/>
      </c>
      <c r="R957" s="41" t="str">
        <f>IF(G957&lt;&gt;"",R956+N957+P957,"")</f>
        <v/>
      </c>
      <c r="T957" s="40" t="e">
        <f t="shared" si="134"/>
        <v>#N/A</v>
      </c>
      <c r="U957" s="53" t="str">
        <f>J957</f>
        <v/>
      </c>
      <c r="V957" s="53" t="e">
        <f>M957</f>
        <v>#N/A</v>
      </c>
      <c r="W957" s="53" t="str">
        <f>O957</f>
        <v/>
      </c>
      <c r="X957" s="53" t="str">
        <f>R957</f>
        <v/>
      </c>
    </row>
    <row r="958" spans="1:24" x14ac:dyDescent="0.35">
      <c r="A958" s="37" t="str">
        <f t="shared" si="127"/>
        <v/>
      </c>
      <c r="B958" s="37" t="e">
        <f>IF(F958&lt;=$G$10,VLOOKUP('[1]KALKULATOR 2023 PPK'!A973,[1]Robocze!$B$23:$C$102,2),"")</f>
        <v>#N/A</v>
      </c>
      <c r="C958" s="37" t="e">
        <f t="shared" si="128"/>
        <v>#N/A</v>
      </c>
      <c r="D958" s="38" t="e">
        <f t="shared" si="129"/>
        <v>#N/A</v>
      </c>
      <c r="E958" s="39" t="e">
        <f t="shared" si="135"/>
        <v>#N/A</v>
      </c>
      <c r="F958" s="43" t="e">
        <f t="shared" si="130"/>
        <v>#N/A</v>
      </c>
      <c r="G958" s="40" t="str">
        <f t="shared" si="131"/>
        <v/>
      </c>
      <c r="H958" s="42" t="e">
        <f>IF(F958&lt;=$G$10,$G$3,"")</f>
        <v>#N/A</v>
      </c>
      <c r="I958" s="41" t="e">
        <f>IF(B958&lt;&gt;"",$G$4,"")</f>
        <v>#N/A</v>
      </c>
      <c r="J958" s="41" t="str">
        <f t="shared" si="132"/>
        <v/>
      </c>
      <c r="K958" s="41" t="e">
        <f>IF(B958&lt;&gt;"",J958*H958/12,"")</f>
        <v>#N/A</v>
      </c>
      <c r="L958" s="41" t="e">
        <f>IF(B958&lt;&gt;"",M958-J958,"")</f>
        <v>#N/A</v>
      </c>
      <c r="M958" s="41" t="e">
        <f>IF(B958&lt;&gt;"",M957+I958+K958,"")</f>
        <v>#N/A</v>
      </c>
      <c r="N958" s="41" t="str">
        <f>IF(G958&lt;&gt;"",IF(E958&gt;=$G$7,$G$5,0),"")</f>
        <v/>
      </c>
      <c r="O958" s="41" t="str">
        <f t="shared" si="133"/>
        <v/>
      </c>
      <c r="P958" s="41" t="str">
        <f>IF(G958&lt;&gt;"",R957*H958/12,"")</f>
        <v/>
      </c>
      <c r="Q958" s="41" t="str">
        <f>IF(G958&lt;&gt;"",R958-O958,"")</f>
        <v/>
      </c>
      <c r="R958" s="41" t="str">
        <f>IF(G958&lt;&gt;"",R957+N958+P958,"")</f>
        <v/>
      </c>
      <c r="T958" s="40" t="e">
        <f t="shared" si="134"/>
        <v>#N/A</v>
      </c>
      <c r="U958" s="53" t="str">
        <f>J958</f>
        <v/>
      </c>
      <c r="V958" s="53" t="e">
        <f>M958</f>
        <v>#N/A</v>
      </c>
      <c r="W958" s="53" t="str">
        <f>O958</f>
        <v/>
      </c>
      <c r="X958" s="53" t="str">
        <f>R958</f>
        <v/>
      </c>
    </row>
    <row r="959" spans="1:24" x14ac:dyDescent="0.35">
      <c r="A959" s="37" t="str">
        <f t="shared" si="127"/>
        <v/>
      </c>
      <c r="B959" s="37" t="e">
        <f>IF(F959&lt;=$G$10,VLOOKUP('[1]KALKULATOR 2023 PPK'!A974,[1]Robocze!$B$23:$C$102,2),"")</f>
        <v>#N/A</v>
      </c>
      <c r="C959" s="37" t="e">
        <f t="shared" si="128"/>
        <v>#N/A</v>
      </c>
      <c r="D959" s="38" t="e">
        <f t="shared" si="129"/>
        <v>#N/A</v>
      </c>
      <c r="E959" s="39" t="e">
        <f t="shared" si="135"/>
        <v>#N/A</v>
      </c>
      <c r="F959" s="43" t="e">
        <f t="shared" si="130"/>
        <v>#N/A</v>
      </c>
      <c r="G959" s="40" t="str">
        <f t="shared" si="131"/>
        <v/>
      </c>
      <c r="H959" s="42" t="e">
        <f>IF(F959&lt;=$G$10,$G$3,"")</f>
        <v>#N/A</v>
      </c>
      <c r="I959" s="41" t="e">
        <f>IF(B959&lt;&gt;"",$G$4,"")</f>
        <v>#N/A</v>
      </c>
      <c r="J959" s="41" t="str">
        <f t="shared" si="132"/>
        <v/>
      </c>
      <c r="K959" s="41" t="e">
        <f>IF(B959&lt;&gt;"",J959*H959/12,"")</f>
        <v>#N/A</v>
      </c>
      <c r="L959" s="41" t="e">
        <f>IF(B959&lt;&gt;"",M959-J959,"")</f>
        <v>#N/A</v>
      </c>
      <c r="M959" s="41" t="e">
        <f>IF(B959&lt;&gt;"",M958+I959+K959,"")</f>
        <v>#N/A</v>
      </c>
      <c r="N959" s="41" t="str">
        <f>IF(G959&lt;&gt;"",IF(E959&gt;=$G$7,$G$5,0),"")</f>
        <v/>
      </c>
      <c r="O959" s="41" t="str">
        <f t="shared" si="133"/>
        <v/>
      </c>
      <c r="P959" s="41" t="str">
        <f>IF(G959&lt;&gt;"",R958*H959/12,"")</f>
        <v/>
      </c>
      <c r="Q959" s="41" t="str">
        <f>IF(G959&lt;&gt;"",R959-O959,"")</f>
        <v/>
      </c>
      <c r="R959" s="41" t="str">
        <f>IF(G959&lt;&gt;"",R958+N959+P959,"")</f>
        <v/>
      </c>
      <c r="T959" s="40" t="e">
        <f t="shared" si="134"/>
        <v>#N/A</v>
      </c>
      <c r="U959" s="53" t="str">
        <f>J959</f>
        <v/>
      </c>
      <c r="V959" s="53" t="e">
        <f>M959</f>
        <v>#N/A</v>
      </c>
      <c r="W959" s="53" t="str">
        <f>O959</f>
        <v/>
      </c>
      <c r="X959" s="53" t="str">
        <f>R959</f>
        <v/>
      </c>
    </row>
    <row r="960" spans="1:24" x14ac:dyDescent="0.35">
      <c r="A960" s="37" t="str">
        <f t="shared" si="127"/>
        <v/>
      </c>
      <c r="B960" s="37" t="e">
        <f>IF(F960&lt;=$G$10,VLOOKUP('[1]KALKULATOR 2023 PPK'!A975,[1]Robocze!$B$23:$C$102,2),"")</f>
        <v>#N/A</v>
      </c>
      <c r="C960" s="37" t="e">
        <f t="shared" si="128"/>
        <v>#N/A</v>
      </c>
      <c r="D960" s="38" t="e">
        <f t="shared" si="129"/>
        <v>#N/A</v>
      </c>
      <c r="E960" s="39" t="e">
        <f t="shared" si="135"/>
        <v>#N/A</v>
      </c>
      <c r="F960" s="43" t="e">
        <f t="shared" si="130"/>
        <v>#N/A</v>
      </c>
      <c r="G960" s="40" t="str">
        <f t="shared" si="131"/>
        <v/>
      </c>
      <c r="H960" s="42" t="e">
        <f>IF(F960&lt;=$G$10,$G$3,"")</f>
        <v>#N/A</v>
      </c>
      <c r="I960" s="41" t="e">
        <f>IF(B960&lt;&gt;"",$G$4,"")</f>
        <v>#N/A</v>
      </c>
      <c r="J960" s="41" t="str">
        <f t="shared" si="132"/>
        <v/>
      </c>
      <c r="K960" s="41" t="e">
        <f>IF(B960&lt;&gt;"",J960*H960/12,"")</f>
        <v>#N/A</v>
      </c>
      <c r="L960" s="41" t="e">
        <f>IF(B960&lt;&gt;"",M960-J960,"")</f>
        <v>#N/A</v>
      </c>
      <c r="M960" s="41" t="e">
        <f>IF(B960&lt;&gt;"",M959+I960+K960,"")</f>
        <v>#N/A</v>
      </c>
      <c r="N960" s="41" t="str">
        <f>IF(G960&lt;&gt;"",IF(E960&gt;=$G$7,$G$5,0),"")</f>
        <v/>
      </c>
      <c r="O960" s="41" t="str">
        <f t="shared" si="133"/>
        <v/>
      </c>
      <c r="P960" s="41" t="str">
        <f>IF(G960&lt;&gt;"",R959*H960/12,"")</f>
        <v/>
      </c>
      <c r="Q960" s="41" t="str">
        <f>IF(G960&lt;&gt;"",R960-O960,"")</f>
        <v/>
      </c>
      <c r="R960" s="41" t="str">
        <f>IF(G960&lt;&gt;"",R959+N960+P960,"")</f>
        <v/>
      </c>
      <c r="T960" s="40" t="e">
        <f t="shared" si="134"/>
        <v>#N/A</v>
      </c>
      <c r="U960" s="53" t="str">
        <f>J960</f>
        <v/>
      </c>
      <c r="V960" s="53" t="e">
        <f>M960</f>
        <v>#N/A</v>
      </c>
      <c r="W960" s="53" t="str">
        <f>O960</f>
        <v/>
      </c>
      <c r="X960" s="53" t="str">
        <f>R960</f>
        <v/>
      </c>
    </row>
    <row r="961" spans="1:24" x14ac:dyDescent="0.35">
      <c r="A961" s="37" t="str">
        <f t="shared" si="127"/>
        <v/>
      </c>
      <c r="B961" s="37" t="e">
        <f>IF(F961&lt;=$G$10,VLOOKUP('[1]KALKULATOR 2023 PPK'!A976,[1]Robocze!$B$23:$C$102,2),"")</f>
        <v>#N/A</v>
      </c>
      <c r="C961" s="37" t="e">
        <f t="shared" si="128"/>
        <v>#N/A</v>
      </c>
      <c r="D961" s="38" t="e">
        <f t="shared" si="129"/>
        <v>#N/A</v>
      </c>
      <c r="E961" s="39" t="e">
        <f t="shared" si="135"/>
        <v>#N/A</v>
      </c>
      <c r="F961" s="43" t="e">
        <f t="shared" si="130"/>
        <v>#N/A</v>
      </c>
      <c r="G961" s="40" t="str">
        <f t="shared" si="131"/>
        <v/>
      </c>
      <c r="H961" s="42" t="e">
        <f>IF(F961&lt;=$G$10,$G$3,"")</f>
        <v>#N/A</v>
      </c>
      <c r="I961" s="41" t="e">
        <f>IF(B961&lt;&gt;"",$G$4,"")</f>
        <v>#N/A</v>
      </c>
      <c r="J961" s="41" t="str">
        <f t="shared" si="132"/>
        <v/>
      </c>
      <c r="K961" s="41" t="e">
        <f>IF(B961&lt;&gt;"",J961*H961/12,"")</f>
        <v>#N/A</v>
      </c>
      <c r="L961" s="41" t="e">
        <f>IF(B961&lt;&gt;"",M961-J961,"")</f>
        <v>#N/A</v>
      </c>
      <c r="M961" s="41" t="e">
        <f>IF(B961&lt;&gt;"",M960+I961+K961,"")</f>
        <v>#N/A</v>
      </c>
      <c r="N961" s="41" t="str">
        <f>IF(G961&lt;&gt;"",IF(E961&gt;=$G$7,$G$5,0),"")</f>
        <v/>
      </c>
      <c r="O961" s="41" t="str">
        <f t="shared" si="133"/>
        <v/>
      </c>
      <c r="P961" s="41" t="str">
        <f>IF(G961&lt;&gt;"",R960*H961/12,"")</f>
        <v/>
      </c>
      <c r="Q961" s="41" t="str">
        <f>IF(G961&lt;&gt;"",R961-O961,"")</f>
        <v/>
      </c>
      <c r="R961" s="41" t="str">
        <f>IF(G961&lt;&gt;"",R960+N961+P961,"")</f>
        <v/>
      </c>
      <c r="T961" s="40" t="e">
        <f t="shared" si="134"/>
        <v>#N/A</v>
      </c>
      <c r="U961" s="53" t="str">
        <f>J961</f>
        <v/>
      </c>
      <c r="V961" s="53" t="e">
        <f>M961</f>
        <v>#N/A</v>
      </c>
      <c r="W961" s="53" t="str">
        <f>O961</f>
        <v/>
      </c>
      <c r="X961" s="53" t="str">
        <f>R961</f>
        <v/>
      </c>
    </row>
    <row r="962" spans="1:24" x14ac:dyDescent="0.35">
      <c r="A962" s="37" t="str">
        <f t="shared" si="127"/>
        <v/>
      </c>
      <c r="B962" s="37" t="e">
        <f>IF(F962&lt;=$G$10,VLOOKUP('[1]KALKULATOR 2023 PPK'!A977,[1]Robocze!$B$23:$C$102,2),"")</f>
        <v>#N/A</v>
      </c>
      <c r="C962" s="37" t="e">
        <f t="shared" si="128"/>
        <v>#N/A</v>
      </c>
      <c r="D962" s="38" t="e">
        <f t="shared" si="129"/>
        <v>#N/A</v>
      </c>
      <c r="E962" s="39" t="e">
        <f t="shared" si="135"/>
        <v>#N/A</v>
      </c>
      <c r="F962" s="43" t="e">
        <f t="shared" si="130"/>
        <v>#N/A</v>
      </c>
      <c r="G962" s="40" t="str">
        <f t="shared" si="131"/>
        <v/>
      </c>
      <c r="H962" s="42" t="e">
        <f>IF(F962&lt;=$G$10,$G$3,"")</f>
        <v>#N/A</v>
      </c>
      <c r="I962" s="41" t="e">
        <f>IF(B962&lt;&gt;"",$G$4,"")</f>
        <v>#N/A</v>
      </c>
      <c r="J962" s="41" t="str">
        <f t="shared" si="132"/>
        <v/>
      </c>
      <c r="K962" s="41" t="e">
        <f>IF(B962&lt;&gt;"",J962*H962/12,"")</f>
        <v>#N/A</v>
      </c>
      <c r="L962" s="41" t="e">
        <f>IF(B962&lt;&gt;"",M962-J962,"")</f>
        <v>#N/A</v>
      </c>
      <c r="M962" s="41" t="e">
        <f>IF(B962&lt;&gt;"",M961+I962+K962,"")</f>
        <v>#N/A</v>
      </c>
      <c r="N962" s="41" t="str">
        <f>IF(G962&lt;&gt;"",IF(E962&gt;=$G$7,$G$5,0),"")</f>
        <v/>
      </c>
      <c r="O962" s="41" t="str">
        <f t="shared" si="133"/>
        <v/>
      </c>
      <c r="P962" s="41" t="str">
        <f>IF(G962&lt;&gt;"",R961*H962/12,"")</f>
        <v/>
      </c>
      <c r="Q962" s="41" t="str">
        <f>IF(G962&lt;&gt;"",R962-O962,"")</f>
        <v/>
      </c>
      <c r="R962" s="41" t="str">
        <f>IF(G962&lt;&gt;"",R961+N962+P962,"")</f>
        <v/>
      </c>
      <c r="T962" s="40" t="e">
        <f t="shared" si="134"/>
        <v>#N/A</v>
      </c>
      <c r="U962" s="53" t="str">
        <f>J962</f>
        <v/>
      </c>
      <c r="V962" s="53" t="e">
        <f>M962</f>
        <v>#N/A</v>
      </c>
      <c r="W962" s="53" t="str">
        <f>O962</f>
        <v/>
      </c>
      <c r="X962" s="53" t="str">
        <f>R962</f>
        <v/>
      </c>
    </row>
    <row r="963" spans="1:24" x14ac:dyDescent="0.35">
      <c r="A963" s="37" t="str">
        <f t="shared" si="127"/>
        <v/>
      </c>
      <c r="B963" s="37" t="e">
        <f>IF(F963&lt;=$G$10,VLOOKUP('[1]KALKULATOR 2023 PPK'!A978,[1]Robocze!$B$23:$C$102,2),"")</f>
        <v>#N/A</v>
      </c>
      <c r="C963" s="37" t="e">
        <f t="shared" si="128"/>
        <v>#N/A</v>
      </c>
      <c r="D963" s="38" t="e">
        <f t="shared" si="129"/>
        <v>#N/A</v>
      </c>
      <c r="E963" s="39" t="e">
        <f t="shared" si="135"/>
        <v>#N/A</v>
      </c>
      <c r="F963" s="43" t="e">
        <f t="shared" si="130"/>
        <v>#N/A</v>
      </c>
      <c r="G963" s="40" t="str">
        <f t="shared" si="131"/>
        <v/>
      </c>
      <c r="H963" s="42" t="e">
        <f>IF(F963&lt;=$G$10,$G$3,"")</f>
        <v>#N/A</v>
      </c>
      <c r="I963" s="41" t="e">
        <f>IF(B963&lt;&gt;"",$G$4,"")</f>
        <v>#N/A</v>
      </c>
      <c r="J963" s="41" t="str">
        <f t="shared" si="132"/>
        <v/>
      </c>
      <c r="K963" s="41" t="e">
        <f>IF(B963&lt;&gt;"",J963*H963/12,"")</f>
        <v>#N/A</v>
      </c>
      <c r="L963" s="41" t="e">
        <f>IF(B963&lt;&gt;"",M963-J963,"")</f>
        <v>#N/A</v>
      </c>
      <c r="M963" s="41" t="e">
        <f>IF(B963&lt;&gt;"",M962+I963+K963,"")</f>
        <v>#N/A</v>
      </c>
      <c r="N963" s="41" t="str">
        <f>IF(G963&lt;&gt;"",IF(E963&gt;=$G$7,$G$5,0),"")</f>
        <v/>
      </c>
      <c r="O963" s="41" t="str">
        <f t="shared" si="133"/>
        <v/>
      </c>
      <c r="P963" s="41" t="str">
        <f>IF(G963&lt;&gt;"",R962*H963/12,"")</f>
        <v/>
      </c>
      <c r="Q963" s="41" t="str">
        <f>IF(G963&lt;&gt;"",R963-O963,"")</f>
        <v/>
      </c>
      <c r="R963" s="41" t="str">
        <f>IF(G963&lt;&gt;"",R962+N963+P963,"")</f>
        <v/>
      </c>
      <c r="T963" s="40" t="e">
        <f t="shared" si="134"/>
        <v>#N/A</v>
      </c>
      <c r="U963" s="53" t="str">
        <f>J963</f>
        <v/>
      </c>
      <c r="V963" s="53" t="e">
        <f>M963</f>
        <v>#N/A</v>
      </c>
      <c r="W963" s="53" t="str">
        <f>O963</f>
        <v/>
      </c>
      <c r="X963" s="53" t="str">
        <f>R963</f>
        <v/>
      </c>
    </row>
    <row r="964" spans="1:24" x14ac:dyDescent="0.35">
      <c r="A964" s="37" t="str">
        <f t="shared" si="127"/>
        <v/>
      </c>
      <c r="B964" s="44" t="e">
        <f>IF(F964&lt;=$G$10,VLOOKUP('[1]KALKULATOR 2023 PPK'!A979,[1]Robocze!$B$23:$C$102,2),"")</f>
        <v>#N/A</v>
      </c>
      <c r="C964" s="44" t="e">
        <f t="shared" si="128"/>
        <v>#N/A</v>
      </c>
      <c r="D964" s="38" t="e">
        <f t="shared" si="129"/>
        <v>#N/A</v>
      </c>
      <c r="E964" s="45" t="e">
        <f t="shared" si="135"/>
        <v>#N/A</v>
      </c>
      <c r="F964" s="46" t="e">
        <f t="shared" si="130"/>
        <v>#N/A</v>
      </c>
      <c r="G964" s="47" t="str">
        <f t="shared" si="131"/>
        <v/>
      </c>
      <c r="H964" s="42" t="e">
        <f>IF(F964&lt;=$G$10,$G$3,"")</f>
        <v>#N/A</v>
      </c>
      <c r="I964" s="41" t="e">
        <f>IF(B964&lt;&gt;"",$G$4,"")</f>
        <v>#N/A</v>
      </c>
      <c r="J964" s="48" t="str">
        <f t="shared" si="132"/>
        <v/>
      </c>
      <c r="K964" s="41" t="e">
        <f>IF(B964&lt;&gt;"",J964*H964/12,"")</f>
        <v>#N/A</v>
      </c>
      <c r="L964" s="48" t="e">
        <f>IF(B964&lt;&gt;"",M964-J964,"")</f>
        <v>#N/A</v>
      </c>
      <c r="M964" s="41" t="e">
        <f>IF(B964&lt;&gt;"",M963+I964+K964,"")</f>
        <v>#N/A</v>
      </c>
      <c r="N964" s="41" t="str">
        <f>IF(G964&lt;&gt;"",IF(E964&gt;=$G$7,$G$5,0),"")</f>
        <v/>
      </c>
      <c r="O964" s="48" t="str">
        <f t="shared" si="133"/>
        <v/>
      </c>
      <c r="P964" s="41" t="str">
        <f>IF(G964&lt;&gt;"",R963*H964/12,"")</f>
        <v/>
      </c>
      <c r="Q964" s="48" t="str">
        <f>IF(G964&lt;&gt;"",R964-O964,"")</f>
        <v/>
      </c>
      <c r="R964" s="41" t="str">
        <f>IF(G964&lt;&gt;"",R963+N964+P964,"")</f>
        <v/>
      </c>
      <c r="T964" s="40" t="e">
        <f t="shared" si="134"/>
        <v>#N/A</v>
      </c>
      <c r="U964" s="53" t="str">
        <f>J964</f>
        <v/>
      </c>
      <c r="V964" s="53" t="e">
        <f>M964</f>
        <v>#N/A</v>
      </c>
      <c r="W964" s="53" t="str">
        <f>O964</f>
        <v/>
      </c>
      <c r="X964" s="53" t="str">
        <f>R964</f>
        <v/>
      </c>
    </row>
    <row r="965" spans="1:24" x14ac:dyDescent="0.35">
      <c r="A965" s="37" t="str">
        <f t="shared" si="127"/>
        <v/>
      </c>
      <c r="B965" s="37" t="e">
        <f>IF(F965&lt;=$G$10,VLOOKUP('[1]KALKULATOR 2023 PPK'!A980,[1]Robocze!$B$23:$C$102,2),"")</f>
        <v>#N/A</v>
      </c>
      <c r="C965" s="37" t="e">
        <f t="shared" si="128"/>
        <v>#N/A</v>
      </c>
      <c r="D965" s="38" t="e">
        <f t="shared" si="129"/>
        <v>#N/A</v>
      </c>
      <c r="E965" s="39" t="e">
        <f t="shared" si="135"/>
        <v>#N/A</v>
      </c>
      <c r="F965" s="40" t="e">
        <f t="shared" si="130"/>
        <v>#N/A</v>
      </c>
      <c r="G965" s="40" t="str">
        <f t="shared" si="131"/>
        <v/>
      </c>
      <c r="H965" s="42" t="e">
        <f>IF(F965&lt;=$G$10,$G$3,"")</f>
        <v>#N/A</v>
      </c>
      <c r="I965" s="41" t="e">
        <f>IF(B965&lt;&gt;"",$G$4,"")</f>
        <v>#N/A</v>
      </c>
      <c r="J965" s="41" t="str">
        <f t="shared" si="132"/>
        <v/>
      </c>
      <c r="K965" s="41" t="e">
        <f>IF(B965&lt;&gt;"",J965*H965/12,"")</f>
        <v>#N/A</v>
      </c>
      <c r="L965" s="41" t="e">
        <f>IF(B965&lt;&gt;"",M965-J965,"")</f>
        <v>#N/A</v>
      </c>
      <c r="M965" s="41" t="e">
        <f>IF(B965&lt;&gt;"",M964+I965+K965,"")</f>
        <v>#N/A</v>
      </c>
      <c r="N965" s="41" t="str">
        <f>IF(G965&lt;&gt;"",IF(E965&gt;=$G$7,$G$5,0),"")</f>
        <v/>
      </c>
      <c r="O965" s="41" t="str">
        <f t="shared" si="133"/>
        <v/>
      </c>
      <c r="P965" s="41" t="str">
        <f>IF(G965&lt;&gt;"",R964*H965/12,"")</f>
        <v/>
      </c>
      <c r="Q965" s="41" t="str">
        <f>IF(G965&lt;&gt;"",R965-O965,"")</f>
        <v/>
      </c>
      <c r="R965" s="41" t="str">
        <f>IF(G965&lt;&gt;"",R964+N965+P965,"")</f>
        <v/>
      </c>
      <c r="T965" s="40" t="e">
        <f t="shared" si="134"/>
        <v>#N/A</v>
      </c>
      <c r="U965" s="53" t="str">
        <f>J965</f>
        <v/>
      </c>
      <c r="V965" s="53" t="e">
        <f>M965</f>
        <v>#N/A</v>
      </c>
      <c r="W965" s="53" t="str">
        <f>O965</f>
        <v/>
      </c>
      <c r="X965" s="53" t="str">
        <f>R965</f>
        <v/>
      </c>
    </row>
    <row r="966" spans="1:24" x14ac:dyDescent="0.35">
      <c r="A966" s="37" t="str">
        <f t="shared" si="127"/>
        <v/>
      </c>
      <c r="B966" s="37" t="e">
        <f>IF(F966&lt;=$G$10,VLOOKUP('[1]KALKULATOR 2023 PPK'!A981,[1]Robocze!$B$23:$C$102,2),"")</f>
        <v>#N/A</v>
      </c>
      <c r="C966" s="37" t="e">
        <f t="shared" si="128"/>
        <v>#N/A</v>
      </c>
      <c r="D966" s="38" t="e">
        <f t="shared" si="129"/>
        <v>#N/A</v>
      </c>
      <c r="E966" s="39" t="e">
        <f t="shared" si="135"/>
        <v>#N/A</v>
      </c>
      <c r="F966" s="43" t="e">
        <f t="shared" si="130"/>
        <v>#N/A</v>
      </c>
      <c r="G966" s="40" t="str">
        <f t="shared" si="131"/>
        <v/>
      </c>
      <c r="H966" s="42" t="e">
        <f>IF(F966&lt;=$G$10,$G$3,"")</f>
        <v>#N/A</v>
      </c>
      <c r="I966" s="41" t="e">
        <f>IF(B966&lt;&gt;"",$G$4,"")</f>
        <v>#N/A</v>
      </c>
      <c r="J966" s="41" t="str">
        <f t="shared" si="132"/>
        <v/>
      </c>
      <c r="K966" s="41" t="e">
        <f>IF(B966&lt;&gt;"",J966*H966/12,"")</f>
        <v>#N/A</v>
      </c>
      <c r="L966" s="41" t="e">
        <f>IF(B966&lt;&gt;"",M966-J966,"")</f>
        <v>#N/A</v>
      </c>
      <c r="M966" s="41" t="e">
        <f>IF(B966&lt;&gt;"",M965+I966+K966,"")</f>
        <v>#N/A</v>
      </c>
      <c r="N966" s="41" t="str">
        <f>IF(G966&lt;&gt;"",IF(E966&gt;=$G$7,$G$5,0),"")</f>
        <v/>
      </c>
      <c r="O966" s="41" t="str">
        <f t="shared" si="133"/>
        <v/>
      </c>
      <c r="P966" s="41" t="str">
        <f>IF(G966&lt;&gt;"",R965*H966/12,"")</f>
        <v/>
      </c>
      <c r="Q966" s="41" t="str">
        <f>IF(G966&lt;&gt;"",R966-O966,"")</f>
        <v/>
      </c>
      <c r="R966" s="41" t="str">
        <f>IF(G966&lt;&gt;"",R965+N966+P966,"")</f>
        <v/>
      </c>
      <c r="T966" s="40" t="e">
        <f t="shared" si="134"/>
        <v>#N/A</v>
      </c>
      <c r="U966" s="53" t="str">
        <f>J966</f>
        <v/>
      </c>
      <c r="V966" s="53" t="e">
        <f>M966</f>
        <v>#N/A</v>
      </c>
      <c r="W966" s="53" t="str">
        <f>O966</f>
        <v/>
      </c>
      <c r="X966" s="53" t="str">
        <f>R966</f>
        <v/>
      </c>
    </row>
    <row r="967" spans="1:24" x14ac:dyDescent="0.35">
      <c r="A967" s="37" t="str">
        <f t="shared" si="127"/>
        <v/>
      </c>
      <c r="B967" s="37" t="e">
        <f>IF(F967&lt;=$G$10,VLOOKUP('[1]KALKULATOR 2023 PPK'!A982,[1]Robocze!$B$23:$C$102,2),"")</f>
        <v>#N/A</v>
      </c>
      <c r="C967" s="37" t="e">
        <f t="shared" si="128"/>
        <v>#N/A</v>
      </c>
      <c r="D967" s="38" t="e">
        <f t="shared" si="129"/>
        <v>#N/A</v>
      </c>
      <c r="E967" s="39" t="e">
        <f t="shared" si="135"/>
        <v>#N/A</v>
      </c>
      <c r="F967" s="43" t="e">
        <f t="shared" si="130"/>
        <v>#N/A</v>
      </c>
      <c r="G967" s="40" t="str">
        <f t="shared" si="131"/>
        <v/>
      </c>
      <c r="H967" s="42" t="e">
        <f>IF(F967&lt;=$G$10,$G$3,"")</f>
        <v>#N/A</v>
      </c>
      <c r="I967" s="41" t="e">
        <f>IF(B967&lt;&gt;"",$G$4,"")</f>
        <v>#N/A</v>
      </c>
      <c r="J967" s="41" t="str">
        <f t="shared" si="132"/>
        <v/>
      </c>
      <c r="K967" s="41" t="e">
        <f>IF(B967&lt;&gt;"",J967*H967/12,"")</f>
        <v>#N/A</v>
      </c>
      <c r="L967" s="41" t="e">
        <f>IF(B967&lt;&gt;"",M967-J967,"")</f>
        <v>#N/A</v>
      </c>
      <c r="M967" s="41" t="e">
        <f>IF(B967&lt;&gt;"",M966+I967+K967,"")</f>
        <v>#N/A</v>
      </c>
      <c r="N967" s="41" t="str">
        <f>IF(G967&lt;&gt;"",IF(E967&gt;=$G$7,$G$5,0),"")</f>
        <v/>
      </c>
      <c r="O967" s="41" t="str">
        <f t="shared" si="133"/>
        <v/>
      </c>
      <c r="P967" s="41" t="str">
        <f>IF(G967&lt;&gt;"",R966*H967/12,"")</f>
        <v/>
      </c>
      <c r="Q967" s="41" t="str">
        <f>IF(G967&lt;&gt;"",R967-O967,"")</f>
        <v/>
      </c>
      <c r="R967" s="41" t="str">
        <f>IF(G967&lt;&gt;"",R966+N967+P967,"")</f>
        <v/>
      </c>
      <c r="T967" s="40" t="e">
        <f t="shared" si="134"/>
        <v>#N/A</v>
      </c>
      <c r="U967" s="53" t="str">
        <f>J967</f>
        <v/>
      </c>
      <c r="V967" s="53" t="e">
        <f>M967</f>
        <v>#N/A</v>
      </c>
      <c r="W967" s="53" t="str">
        <f>O967</f>
        <v/>
      </c>
      <c r="X967" s="53" t="str">
        <f>R967</f>
        <v/>
      </c>
    </row>
    <row r="968" spans="1:24" x14ac:dyDescent="0.35">
      <c r="A968" s="37" t="str">
        <f t="shared" si="127"/>
        <v/>
      </c>
      <c r="B968" s="37" t="e">
        <f>IF(F968&lt;=$G$10,VLOOKUP('[1]KALKULATOR 2023 PPK'!A983,[1]Robocze!$B$23:$C$102,2),"")</f>
        <v>#N/A</v>
      </c>
      <c r="C968" s="37" t="e">
        <f t="shared" si="128"/>
        <v>#N/A</v>
      </c>
      <c r="D968" s="38" t="e">
        <f t="shared" si="129"/>
        <v>#N/A</v>
      </c>
      <c r="E968" s="39" t="e">
        <f t="shared" si="135"/>
        <v>#N/A</v>
      </c>
      <c r="F968" s="43" t="e">
        <f t="shared" si="130"/>
        <v>#N/A</v>
      </c>
      <c r="G968" s="40" t="str">
        <f t="shared" si="131"/>
        <v/>
      </c>
      <c r="H968" s="42" t="e">
        <f>IF(F968&lt;=$G$10,$G$3,"")</f>
        <v>#N/A</v>
      </c>
      <c r="I968" s="41" t="e">
        <f>IF(B968&lt;&gt;"",$G$4,"")</f>
        <v>#N/A</v>
      </c>
      <c r="J968" s="41" t="str">
        <f t="shared" si="132"/>
        <v/>
      </c>
      <c r="K968" s="41" t="e">
        <f>IF(B968&lt;&gt;"",J968*H968/12,"")</f>
        <v>#N/A</v>
      </c>
      <c r="L968" s="41" t="e">
        <f>IF(B968&lt;&gt;"",M968-J968,"")</f>
        <v>#N/A</v>
      </c>
      <c r="M968" s="41" t="e">
        <f>IF(B968&lt;&gt;"",M967+I968+K968,"")</f>
        <v>#N/A</v>
      </c>
      <c r="N968" s="41" t="str">
        <f>IF(G968&lt;&gt;"",IF(E968&gt;=$G$7,$G$5,0),"")</f>
        <v/>
      </c>
      <c r="O968" s="41" t="str">
        <f t="shared" si="133"/>
        <v/>
      </c>
      <c r="P968" s="41" t="str">
        <f>IF(G968&lt;&gt;"",R967*H968/12,"")</f>
        <v/>
      </c>
      <c r="Q968" s="41" t="str">
        <f>IF(G968&lt;&gt;"",R968-O968,"")</f>
        <v/>
      </c>
      <c r="R968" s="41" t="str">
        <f>IF(G968&lt;&gt;"",R967+N968+P968,"")</f>
        <v/>
      </c>
      <c r="T968" s="40" t="e">
        <f t="shared" si="134"/>
        <v>#N/A</v>
      </c>
      <c r="U968" s="53" t="str">
        <f>J968</f>
        <v/>
      </c>
      <c r="V968" s="53" t="e">
        <f>M968</f>
        <v>#N/A</v>
      </c>
      <c r="W968" s="53" t="str">
        <f>O968</f>
        <v/>
      </c>
      <c r="X968" s="53" t="str">
        <f>R968</f>
        <v/>
      </c>
    </row>
    <row r="969" spans="1:24" x14ac:dyDescent="0.35">
      <c r="A969" s="37" t="str">
        <f t="shared" si="127"/>
        <v/>
      </c>
      <c r="B969" s="37" t="e">
        <f>IF(F969&lt;=$G$10,VLOOKUP('[1]KALKULATOR 2023 PPK'!A984,[1]Robocze!$B$23:$C$102,2),"")</f>
        <v>#N/A</v>
      </c>
      <c r="C969" s="37" t="e">
        <f t="shared" si="128"/>
        <v>#N/A</v>
      </c>
      <c r="D969" s="38" t="e">
        <f t="shared" si="129"/>
        <v>#N/A</v>
      </c>
      <c r="E969" s="39" t="e">
        <f t="shared" si="135"/>
        <v>#N/A</v>
      </c>
      <c r="F969" s="43" t="e">
        <f t="shared" si="130"/>
        <v>#N/A</v>
      </c>
      <c r="G969" s="40" t="str">
        <f t="shared" si="131"/>
        <v/>
      </c>
      <c r="H969" s="42" t="e">
        <f>IF(F969&lt;=$G$10,$G$3,"")</f>
        <v>#N/A</v>
      </c>
      <c r="I969" s="41" t="e">
        <f>IF(B969&lt;&gt;"",$G$4,"")</f>
        <v>#N/A</v>
      </c>
      <c r="J969" s="41" t="str">
        <f t="shared" si="132"/>
        <v/>
      </c>
      <c r="K969" s="41" t="e">
        <f>IF(B969&lt;&gt;"",J969*H969/12,"")</f>
        <v>#N/A</v>
      </c>
      <c r="L969" s="41" t="e">
        <f>IF(B969&lt;&gt;"",M969-J969,"")</f>
        <v>#N/A</v>
      </c>
      <c r="M969" s="41" t="e">
        <f>IF(B969&lt;&gt;"",M968+I969+K969,"")</f>
        <v>#N/A</v>
      </c>
      <c r="N969" s="41" t="str">
        <f>IF(G969&lt;&gt;"",IF(E969&gt;=$G$7,$G$5,0),"")</f>
        <v/>
      </c>
      <c r="O969" s="41" t="str">
        <f t="shared" si="133"/>
        <v/>
      </c>
      <c r="P969" s="41" t="str">
        <f>IF(G969&lt;&gt;"",R968*H969/12,"")</f>
        <v/>
      </c>
      <c r="Q969" s="41" t="str">
        <f>IF(G969&lt;&gt;"",R969-O969,"")</f>
        <v/>
      </c>
      <c r="R969" s="41" t="str">
        <f>IF(G969&lt;&gt;"",R968+N969+P969,"")</f>
        <v/>
      </c>
      <c r="T969" s="40" t="e">
        <f t="shared" si="134"/>
        <v>#N/A</v>
      </c>
      <c r="U969" s="53" t="str">
        <f>J969</f>
        <v/>
      </c>
      <c r="V969" s="53" t="e">
        <f>M969</f>
        <v>#N/A</v>
      </c>
      <c r="W969" s="53" t="str">
        <f>O969</f>
        <v/>
      </c>
      <c r="X969" s="53" t="str">
        <f>R969</f>
        <v/>
      </c>
    </row>
    <row r="970" spans="1:24" x14ac:dyDescent="0.35">
      <c r="A970" s="37" t="str">
        <f t="shared" si="127"/>
        <v/>
      </c>
      <c r="B970" s="37" t="e">
        <f>IF(F970&lt;=$G$10,VLOOKUP('[1]KALKULATOR 2023 PPK'!A985,[1]Robocze!$B$23:$C$102,2),"")</f>
        <v>#N/A</v>
      </c>
      <c r="C970" s="37" t="e">
        <f t="shared" si="128"/>
        <v>#N/A</v>
      </c>
      <c r="D970" s="38" t="e">
        <f t="shared" si="129"/>
        <v>#N/A</v>
      </c>
      <c r="E970" s="39" t="e">
        <f t="shared" si="135"/>
        <v>#N/A</v>
      </c>
      <c r="F970" s="43" t="e">
        <f t="shared" si="130"/>
        <v>#N/A</v>
      </c>
      <c r="G970" s="40" t="str">
        <f t="shared" si="131"/>
        <v/>
      </c>
      <c r="H970" s="42" t="e">
        <f>IF(F970&lt;=$G$10,$G$3,"")</f>
        <v>#N/A</v>
      </c>
      <c r="I970" s="41" t="e">
        <f>IF(B970&lt;&gt;"",$G$4,"")</f>
        <v>#N/A</v>
      </c>
      <c r="J970" s="41" t="str">
        <f t="shared" si="132"/>
        <v/>
      </c>
      <c r="K970" s="41" t="e">
        <f>IF(B970&lt;&gt;"",J970*H970/12,"")</f>
        <v>#N/A</v>
      </c>
      <c r="L970" s="41" t="e">
        <f>IF(B970&lt;&gt;"",M970-J970,"")</f>
        <v>#N/A</v>
      </c>
      <c r="M970" s="41" t="e">
        <f>IF(B970&lt;&gt;"",M969+I970+K970,"")</f>
        <v>#N/A</v>
      </c>
      <c r="N970" s="41" t="str">
        <f>IF(G970&lt;&gt;"",IF(E970&gt;=$G$7,$G$5,0),"")</f>
        <v/>
      </c>
      <c r="O970" s="41" t="str">
        <f t="shared" si="133"/>
        <v/>
      </c>
      <c r="P970" s="41" t="str">
        <f>IF(G970&lt;&gt;"",R969*H970/12,"")</f>
        <v/>
      </c>
      <c r="Q970" s="41" t="str">
        <f>IF(G970&lt;&gt;"",R970-O970,"")</f>
        <v/>
      </c>
      <c r="R970" s="41" t="str">
        <f>IF(G970&lt;&gt;"",R969+N970+P970,"")</f>
        <v/>
      </c>
      <c r="T970" s="40" t="e">
        <f t="shared" si="134"/>
        <v>#N/A</v>
      </c>
      <c r="U970" s="53" t="str">
        <f>J970</f>
        <v/>
      </c>
      <c r="V970" s="53" t="e">
        <f>M970</f>
        <v>#N/A</v>
      </c>
      <c r="W970" s="53" t="str">
        <f>O970</f>
        <v/>
      </c>
      <c r="X970" s="53" t="str">
        <f>R970</f>
        <v/>
      </c>
    </row>
    <row r="971" spans="1:24" x14ac:dyDescent="0.35">
      <c r="A971" s="37" t="str">
        <f t="shared" si="127"/>
        <v/>
      </c>
      <c r="B971" s="37" t="e">
        <f>IF(F971&lt;=$G$10,VLOOKUP('[1]KALKULATOR 2023 PPK'!A986,[1]Robocze!$B$23:$C$102,2),"")</f>
        <v>#N/A</v>
      </c>
      <c r="C971" s="37" t="e">
        <f t="shared" si="128"/>
        <v>#N/A</v>
      </c>
      <c r="D971" s="38" t="e">
        <f t="shared" si="129"/>
        <v>#N/A</v>
      </c>
      <c r="E971" s="39" t="e">
        <f t="shared" si="135"/>
        <v>#N/A</v>
      </c>
      <c r="F971" s="43" t="e">
        <f t="shared" si="130"/>
        <v>#N/A</v>
      </c>
      <c r="G971" s="40" t="str">
        <f t="shared" si="131"/>
        <v/>
      </c>
      <c r="H971" s="42" t="e">
        <f>IF(F971&lt;=$G$10,$G$3,"")</f>
        <v>#N/A</v>
      </c>
      <c r="I971" s="41" t="e">
        <f>IF(B971&lt;&gt;"",$G$4,"")</f>
        <v>#N/A</v>
      </c>
      <c r="J971" s="41" t="str">
        <f t="shared" si="132"/>
        <v/>
      </c>
      <c r="K971" s="41" t="e">
        <f>IF(B971&lt;&gt;"",J971*H971/12,"")</f>
        <v>#N/A</v>
      </c>
      <c r="L971" s="41" t="e">
        <f>IF(B971&lt;&gt;"",M971-J971,"")</f>
        <v>#N/A</v>
      </c>
      <c r="M971" s="41" t="e">
        <f>IF(B971&lt;&gt;"",M970+I971+K971,"")</f>
        <v>#N/A</v>
      </c>
      <c r="N971" s="41" t="str">
        <f>IF(G971&lt;&gt;"",IF(E971&gt;=$G$7,$G$5,0),"")</f>
        <v/>
      </c>
      <c r="O971" s="41" t="str">
        <f t="shared" si="133"/>
        <v/>
      </c>
      <c r="P971" s="41" t="str">
        <f>IF(G971&lt;&gt;"",R970*H971/12,"")</f>
        <v/>
      </c>
      <c r="Q971" s="41" t="str">
        <f>IF(G971&lt;&gt;"",R971-O971,"")</f>
        <v/>
      </c>
      <c r="R971" s="41" t="str">
        <f>IF(G971&lt;&gt;"",R970+N971+P971,"")</f>
        <v/>
      </c>
      <c r="T971" s="40" t="e">
        <f t="shared" si="134"/>
        <v>#N/A</v>
      </c>
      <c r="U971" s="53" t="str">
        <f>J971</f>
        <v/>
      </c>
      <c r="V971" s="53" t="e">
        <f>M971</f>
        <v>#N/A</v>
      </c>
      <c r="W971" s="53" t="str">
        <f>O971</f>
        <v/>
      </c>
      <c r="X971" s="53" t="str">
        <f>R971</f>
        <v/>
      </c>
    </row>
    <row r="972" spans="1:24" x14ac:dyDescent="0.35">
      <c r="A972" s="37" t="str">
        <f t="shared" si="127"/>
        <v/>
      </c>
      <c r="B972" s="37" t="e">
        <f>IF(F972&lt;=$G$10,VLOOKUP('[1]KALKULATOR 2023 PPK'!A987,[1]Robocze!$B$23:$C$102,2),"")</f>
        <v>#N/A</v>
      </c>
      <c r="C972" s="37" t="e">
        <f t="shared" si="128"/>
        <v>#N/A</v>
      </c>
      <c r="D972" s="38" t="e">
        <f t="shared" si="129"/>
        <v>#N/A</v>
      </c>
      <c r="E972" s="39" t="e">
        <f t="shared" si="135"/>
        <v>#N/A</v>
      </c>
      <c r="F972" s="43" t="e">
        <f t="shared" si="130"/>
        <v>#N/A</v>
      </c>
      <c r="G972" s="40" t="str">
        <f t="shared" si="131"/>
        <v/>
      </c>
      <c r="H972" s="42" t="e">
        <f>IF(F972&lt;=$G$10,$G$3,"")</f>
        <v>#N/A</v>
      </c>
      <c r="I972" s="41" t="e">
        <f>IF(B972&lt;&gt;"",$G$4,"")</f>
        <v>#N/A</v>
      </c>
      <c r="J972" s="41" t="str">
        <f t="shared" si="132"/>
        <v/>
      </c>
      <c r="K972" s="41" t="e">
        <f>IF(B972&lt;&gt;"",J972*H972/12,"")</f>
        <v>#N/A</v>
      </c>
      <c r="L972" s="41" t="e">
        <f>IF(B972&lt;&gt;"",M972-J972,"")</f>
        <v>#N/A</v>
      </c>
      <c r="M972" s="41" t="e">
        <f>IF(B972&lt;&gt;"",M971+I972+K972,"")</f>
        <v>#N/A</v>
      </c>
      <c r="N972" s="41" t="str">
        <f>IF(G972&lt;&gt;"",IF(E972&gt;=$G$7,$G$5,0),"")</f>
        <v/>
      </c>
      <c r="O972" s="41" t="str">
        <f t="shared" si="133"/>
        <v/>
      </c>
      <c r="P972" s="41" t="str">
        <f>IF(G972&lt;&gt;"",R971*H972/12,"")</f>
        <v/>
      </c>
      <c r="Q972" s="41" t="str">
        <f>IF(G972&lt;&gt;"",R972-O972,"")</f>
        <v/>
      </c>
      <c r="R972" s="41" t="str">
        <f>IF(G972&lt;&gt;"",R971+N972+P972,"")</f>
        <v/>
      </c>
      <c r="T972" s="40" t="e">
        <f t="shared" si="134"/>
        <v>#N/A</v>
      </c>
      <c r="U972" s="53" t="str">
        <f>J972</f>
        <v/>
      </c>
      <c r="V972" s="53" t="e">
        <f>M972</f>
        <v>#N/A</v>
      </c>
      <c r="W972" s="53" t="str">
        <f>O972</f>
        <v/>
      </c>
      <c r="X972" s="53" t="str">
        <f>R972</f>
        <v/>
      </c>
    </row>
    <row r="973" spans="1:24" x14ac:dyDescent="0.35">
      <c r="A973" s="37" t="str">
        <f t="shared" si="127"/>
        <v/>
      </c>
      <c r="B973" s="37" t="e">
        <f>IF(F973&lt;=$G$10,VLOOKUP('[1]KALKULATOR 2023 PPK'!A988,[1]Robocze!$B$23:$C$102,2),"")</f>
        <v>#N/A</v>
      </c>
      <c r="C973" s="37" t="e">
        <f t="shared" si="128"/>
        <v>#N/A</v>
      </c>
      <c r="D973" s="38" t="e">
        <f t="shared" si="129"/>
        <v>#N/A</v>
      </c>
      <c r="E973" s="39" t="e">
        <f t="shared" si="135"/>
        <v>#N/A</v>
      </c>
      <c r="F973" s="43" t="e">
        <f t="shared" si="130"/>
        <v>#N/A</v>
      </c>
      <c r="G973" s="40" t="str">
        <f t="shared" si="131"/>
        <v/>
      </c>
      <c r="H973" s="42" t="e">
        <f>IF(F973&lt;=$G$10,$G$3,"")</f>
        <v>#N/A</v>
      </c>
      <c r="I973" s="41" t="e">
        <f>IF(B973&lt;&gt;"",$G$4,"")</f>
        <v>#N/A</v>
      </c>
      <c r="J973" s="41" t="str">
        <f t="shared" si="132"/>
        <v/>
      </c>
      <c r="K973" s="41" t="e">
        <f>IF(B973&lt;&gt;"",J973*H973/12,"")</f>
        <v>#N/A</v>
      </c>
      <c r="L973" s="41" t="e">
        <f>IF(B973&lt;&gt;"",M973-J973,"")</f>
        <v>#N/A</v>
      </c>
      <c r="M973" s="41" t="e">
        <f>IF(B973&lt;&gt;"",M972+I973+K973,"")</f>
        <v>#N/A</v>
      </c>
      <c r="N973" s="41" t="str">
        <f>IF(G973&lt;&gt;"",IF(E973&gt;=$G$7,$G$5,0),"")</f>
        <v/>
      </c>
      <c r="O973" s="41" t="str">
        <f t="shared" si="133"/>
        <v/>
      </c>
      <c r="P973" s="41" t="str">
        <f>IF(G973&lt;&gt;"",R972*H973/12,"")</f>
        <v/>
      </c>
      <c r="Q973" s="41" t="str">
        <f>IF(G973&lt;&gt;"",R973-O973,"")</f>
        <v/>
      </c>
      <c r="R973" s="41" t="str">
        <f>IF(G973&lt;&gt;"",R972+N973+P973,"")</f>
        <v/>
      </c>
      <c r="T973" s="40" t="e">
        <f t="shared" si="134"/>
        <v>#N/A</v>
      </c>
      <c r="U973" s="53" t="str">
        <f>J973</f>
        <v/>
      </c>
      <c r="V973" s="53" t="e">
        <f>M973</f>
        <v>#N/A</v>
      </c>
      <c r="W973" s="53" t="str">
        <f>O973</f>
        <v/>
      </c>
      <c r="X973" s="53" t="str">
        <f>R973</f>
        <v/>
      </c>
    </row>
    <row r="974" spans="1:24" x14ac:dyDescent="0.35">
      <c r="A974" s="37" t="str">
        <f t="shared" si="127"/>
        <v/>
      </c>
      <c r="B974" s="37" t="e">
        <f>IF(F974&lt;=$G$10,VLOOKUP('[1]KALKULATOR 2023 PPK'!A989,[1]Robocze!$B$23:$C$102,2),"")</f>
        <v>#N/A</v>
      </c>
      <c r="C974" s="37" t="e">
        <f t="shared" si="128"/>
        <v>#N/A</v>
      </c>
      <c r="D974" s="38" t="e">
        <f t="shared" si="129"/>
        <v>#N/A</v>
      </c>
      <c r="E974" s="39" t="e">
        <f t="shared" si="135"/>
        <v>#N/A</v>
      </c>
      <c r="F974" s="43" t="e">
        <f t="shared" si="130"/>
        <v>#N/A</v>
      </c>
      <c r="G974" s="40" t="str">
        <f t="shared" si="131"/>
        <v/>
      </c>
      <c r="H974" s="42" t="e">
        <f>IF(F974&lt;=$G$10,$G$3,"")</f>
        <v>#N/A</v>
      </c>
      <c r="I974" s="41" t="e">
        <f>IF(B974&lt;&gt;"",$G$4,"")</f>
        <v>#N/A</v>
      </c>
      <c r="J974" s="41" t="str">
        <f t="shared" si="132"/>
        <v/>
      </c>
      <c r="K974" s="41" t="e">
        <f>IF(B974&lt;&gt;"",J974*H974/12,"")</f>
        <v>#N/A</v>
      </c>
      <c r="L974" s="41" t="e">
        <f>IF(B974&lt;&gt;"",M974-J974,"")</f>
        <v>#N/A</v>
      </c>
      <c r="M974" s="41" t="e">
        <f>IF(B974&lt;&gt;"",M973+I974+K974,"")</f>
        <v>#N/A</v>
      </c>
      <c r="N974" s="41" t="str">
        <f>IF(G974&lt;&gt;"",IF(E974&gt;=$G$7,$G$5,0),"")</f>
        <v/>
      </c>
      <c r="O974" s="41" t="str">
        <f t="shared" si="133"/>
        <v/>
      </c>
      <c r="P974" s="41" t="str">
        <f>IF(G974&lt;&gt;"",R973*H974/12,"")</f>
        <v/>
      </c>
      <c r="Q974" s="41" t="str">
        <f>IF(G974&lt;&gt;"",R974-O974,"")</f>
        <v/>
      </c>
      <c r="R974" s="41" t="str">
        <f>IF(G974&lt;&gt;"",R973+N974+P974,"")</f>
        <v/>
      </c>
      <c r="T974" s="40" t="e">
        <f t="shared" si="134"/>
        <v>#N/A</v>
      </c>
      <c r="U974" s="53" t="str">
        <f>J974</f>
        <v/>
      </c>
      <c r="V974" s="53" t="e">
        <f>M974</f>
        <v>#N/A</v>
      </c>
      <c r="W974" s="53" t="str">
        <f>O974</f>
        <v/>
      </c>
      <c r="X974" s="53" t="str">
        <f>R974</f>
        <v/>
      </c>
    </row>
    <row r="975" spans="1:24" x14ac:dyDescent="0.35">
      <c r="A975" s="37" t="str">
        <f t="shared" si="127"/>
        <v/>
      </c>
      <c r="B975" s="37" t="e">
        <f>IF(F975&lt;=$G$10,VLOOKUP('[1]KALKULATOR 2023 PPK'!A990,[1]Robocze!$B$23:$C$102,2),"")</f>
        <v>#N/A</v>
      </c>
      <c r="C975" s="37" t="e">
        <f t="shared" si="128"/>
        <v>#N/A</v>
      </c>
      <c r="D975" s="38" t="e">
        <f t="shared" si="129"/>
        <v>#N/A</v>
      </c>
      <c r="E975" s="39" t="e">
        <f t="shared" si="135"/>
        <v>#N/A</v>
      </c>
      <c r="F975" s="43" t="e">
        <f t="shared" si="130"/>
        <v>#N/A</v>
      </c>
      <c r="G975" s="40" t="str">
        <f t="shared" si="131"/>
        <v/>
      </c>
      <c r="H975" s="42" t="e">
        <f>IF(F975&lt;=$G$10,$G$3,"")</f>
        <v>#N/A</v>
      </c>
      <c r="I975" s="41" t="e">
        <f>IF(B975&lt;&gt;"",$G$4,"")</f>
        <v>#N/A</v>
      </c>
      <c r="J975" s="41" t="str">
        <f t="shared" si="132"/>
        <v/>
      </c>
      <c r="K975" s="41" t="e">
        <f>IF(B975&lt;&gt;"",J975*H975/12,"")</f>
        <v>#N/A</v>
      </c>
      <c r="L975" s="41" t="e">
        <f>IF(B975&lt;&gt;"",M975-J975,"")</f>
        <v>#N/A</v>
      </c>
      <c r="M975" s="41" t="e">
        <f>IF(B975&lt;&gt;"",M974+I975+K975,"")</f>
        <v>#N/A</v>
      </c>
      <c r="N975" s="41" t="str">
        <f>IF(G975&lt;&gt;"",IF(E975&gt;=$G$7,$G$5,0),"")</f>
        <v/>
      </c>
      <c r="O975" s="41" t="str">
        <f t="shared" si="133"/>
        <v/>
      </c>
      <c r="P975" s="41" t="str">
        <f>IF(G975&lt;&gt;"",R974*H975/12,"")</f>
        <v/>
      </c>
      <c r="Q975" s="41" t="str">
        <f>IF(G975&lt;&gt;"",R975-O975,"")</f>
        <v/>
      </c>
      <c r="R975" s="41" t="str">
        <f>IF(G975&lt;&gt;"",R974+N975+P975,"")</f>
        <v/>
      </c>
      <c r="T975" s="40" t="e">
        <f t="shared" si="134"/>
        <v>#N/A</v>
      </c>
      <c r="U975" s="53" t="str">
        <f>J975</f>
        <v/>
      </c>
      <c r="V975" s="53" t="e">
        <f>M975</f>
        <v>#N/A</v>
      </c>
      <c r="W975" s="53" t="str">
        <f>O975</f>
        <v/>
      </c>
      <c r="X975" s="53" t="str">
        <f>R975</f>
        <v/>
      </c>
    </row>
    <row r="976" spans="1:24" x14ac:dyDescent="0.35">
      <c r="A976" s="37" t="str">
        <f t="shared" si="127"/>
        <v/>
      </c>
      <c r="B976" s="44" t="e">
        <f>IF(F976&lt;=$G$10,VLOOKUP('[1]KALKULATOR 2023 PPK'!A991,[1]Robocze!$B$23:$C$102,2),"")</f>
        <v>#N/A</v>
      </c>
      <c r="C976" s="44" t="e">
        <f t="shared" si="128"/>
        <v>#N/A</v>
      </c>
      <c r="D976" s="38" t="e">
        <f t="shared" si="129"/>
        <v>#N/A</v>
      </c>
      <c r="E976" s="45" t="e">
        <f t="shared" si="135"/>
        <v>#N/A</v>
      </c>
      <c r="F976" s="46" t="e">
        <f t="shared" si="130"/>
        <v>#N/A</v>
      </c>
      <c r="G976" s="47" t="str">
        <f t="shared" si="131"/>
        <v/>
      </c>
      <c r="H976" s="42" t="e">
        <f>IF(F976&lt;=$G$10,$G$3,"")</f>
        <v>#N/A</v>
      </c>
      <c r="I976" s="41" t="e">
        <f>IF(B976&lt;&gt;"",$G$4,"")</f>
        <v>#N/A</v>
      </c>
      <c r="J976" s="48" t="str">
        <f t="shared" si="132"/>
        <v/>
      </c>
      <c r="K976" s="41" t="e">
        <f>IF(B976&lt;&gt;"",J976*H976/12,"")</f>
        <v>#N/A</v>
      </c>
      <c r="L976" s="48" t="e">
        <f>IF(B976&lt;&gt;"",M976-J976,"")</f>
        <v>#N/A</v>
      </c>
      <c r="M976" s="41" t="e">
        <f>IF(B976&lt;&gt;"",M975+I976+K976,"")</f>
        <v>#N/A</v>
      </c>
      <c r="N976" s="41" t="str">
        <f>IF(G976&lt;&gt;"",IF(E976&gt;=$G$7,$G$5,0),"")</f>
        <v/>
      </c>
      <c r="O976" s="48" t="str">
        <f t="shared" si="133"/>
        <v/>
      </c>
      <c r="P976" s="41" t="str">
        <f>IF(G976&lt;&gt;"",R975*H976/12,"")</f>
        <v/>
      </c>
      <c r="Q976" s="48" t="str">
        <f>IF(G976&lt;&gt;"",R976-O976,"")</f>
        <v/>
      </c>
      <c r="R976" s="41" t="str">
        <f>IF(G976&lt;&gt;"",R975+N976+P976,"")</f>
        <v/>
      </c>
      <c r="T976" s="40" t="e">
        <f t="shared" si="134"/>
        <v>#N/A</v>
      </c>
      <c r="U976" s="53" t="str">
        <f>J976</f>
        <v/>
      </c>
      <c r="V976" s="53" t="e">
        <f>M976</f>
        <v>#N/A</v>
      </c>
      <c r="W976" s="53" t="str">
        <f>O976</f>
        <v/>
      </c>
      <c r="X976" s="53" t="str">
        <f>R976</f>
        <v/>
      </c>
    </row>
  </sheetData>
  <mergeCells count="5">
    <mergeCell ref="A6:F6"/>
    <mergeCell ref="A7:F7"/>
    <mergeCell ref="A5:F5"/>
    <mergeCell ref="A3:F3"/>
    <mergeCell ref="A4:F4"/>
  </mergeCells>
  <conditionalFormatting sqref="B18:C736 E18:H736 D18:D976 J18:J736 J975:J976 A18:A976 I18:I976 A17:G17 I17:J17 K17:M976 H17:H976">
    <cfRule type="expression" dxfId="25" priority="41">
      <formula>AND($A17&lt;&gt;"",MOD($A17,12)=0)</formula>
    </cfRule>
  </conditionalFormatting>
  <conditionalFormatting sqref="B376:C736 E376:H736 J376:J736">
    <cfRule type="expression" dxfId="24" priority="40">
      <formula>AND($A376&lt;&gt;"",MOD($A376,12)=0)</formula>
    </cfRule>
  </conditionalFormatting>
  <conditionalFormatting sqref="B40:C40 E40:H40 J40">
    <cfRule type="expression" dxfId="23" priority="38">
      <formula>AND($A40&lt;&gt;"",MOD($A40,12)=0)</formula>
    </cfRule>
  </conditionalFormatting>
  <conditionalFormatting sqref="B52:C52 B64:C64 B76:C76 B88:C88 B100:C100 B112:C112 B124:C124 B136:C136 B148:C148 B160:C160 B172:C172 B184:C184 B196:C196 B208:C208 B220:C220 B232:C232 B244:C244 B256:C256 B268:C268 B280:C280 B292:C292 B304:C304 B316:C316 B328:C328 B340:C340 B352:C352 B364:C364 B376:C376 B388:C388 B400:C400 B412:C412 B424:C424 B436:C436 B448:C448 B460:C460 B472:C472 B484:C484 B496:C496 B508:C508 B520:C520 B532:C532 B544:C544 B556:C556 B568:C568 B580:C580 B592:C592 B604:C604 B616:C736 E616:H736 E604:H604 E592:H592 E580:H580 E568:H568 E556:H556 E544:H544 E532:H532 E520:H520 E508:H508 E496:H496 E484:H484 E472:H472 E460:H460 E448:H448 E436:H436 E424:H424 E412:H412 E400:H400 E388:H388 E376:H376 E364:H364 E352:H352 E340:H340 E328:H328 E316:H316 E304:H304 E292:H292 E280:H280 E268:H268 E256:H256 E244:H244 E232:H232 E220:H220 E208:H208 E196:H196 E184:H184 E172:H172 E160:H160 E148:H148 E136:H136 E124:H124 E112:H112 E100:H100 E88:H88 E76:H76 E64:H64 E52:H52 J52 J64 J76 J88 J100 J112 J124 J136 J148 J160 J172 J184 J196 J208 J220 J232 J244 J256 J268 J280 J292 J304 J316 J328 J340 J352 J364 J376 J388 J400 J412 J424 J436 J448 J460 J472 J484 J496 J508 J520 J532 J544 J556 J568 J580 J592 J604 J616:J736">
    <cfRule type="expression" dxfId="22" priority="37">
      <formula>AND($A52&lt;&gt;"",MOD($A52,12)=0)</formula>
    </cfRule>
  </conditionalFormatting>
  <conditionalFormatting sqref="B112:C112 B100:C100 B88:C88 B76:C76 E76:H76 E88:H88 E100:H100 E112:H112 J112 J100 J88 J76">
    <cfRule type="expression" dxfId="21" priority="36">
      <formula>AND($A76&lt;&gt;"",MOD($A76,12)=0)</formula>
    </cfRule>
  </conditionalFormatting>
  <conditionalFormatting sqref="B737:C976 E737:H976 J737:J974">
    <cfRule type="expression" dxfId="20" priority="35">
      <formula>AND($A737&lt;&gt;"",MOD($A737,12)=0)</formula>
    </cfRule>
  </conditionalFormatting>
  <conditionalFormatting sqref="B737:C976 E737:H976 J737:J976">
    <cfRule type="expression" dxfId="19" priority="34">
      <formula>AND($A737&lt;&gt;"",MOD($A737,12)=0)</formula>
    </cfRule>
  </conditionalFormatting>
  <conditionalFormatting sqref="B737:C976 E737:H976 J737:J974">
    <cfRule type="expression" dxfId="18" priority="33">
      <formula>AND($A737&lt;&gt;"",MOD($A737,12)=0)</formula>
    </cfRule>
  </conditionalFormatting>
  <conditionalFormatting sqref="O18:O736 O975:O976 N17:O17 N18:N976 P17:R976">
    <cfRule type="expression" dxfId="17" priority="18">
      <formula>AND($A17&lt;&gt;"",MOD($A17,12)=0)</formula>
    </cfRule>
  </conditionalFormatting>
  <conditionalFormatting sqref="O376:O736">
    <cfRule type="expression" dxfId="16" priority="17">
      <formula>AND($A376&lt;&gt;"",MOD($A376,12)=0)</formula>
    </cfRule>
  </conditionalFormatting>
  <conditionalFormatting sqref="O40">
    <cfRule type="expression" dxfId="15" priority="16">
      <formula>AND($A40&lt;&gt;"",MOD($A40,12)=0)</formula>
    </cfRule>
  </conditionalFormatting>
  <conditionalFormatting sqref="O52 O64 O76 O88 O100 O112 O124 O136 O148 O160 O172 O184 O196 O208 O220 O232 O244 O256 O268 O280 O292 O304 O316 O328 O340 O352 O364 O376 O388 O400 O412 O424 O436 O448 O460 O472 O484 O496 O508 O520 O532 O544 O556 O568 O580 O592 O604 O616:O736">
    <cfRule type="expression" dxfId="14" priority="15">
      <formula>AND($A52&lt;&gt;"",MOD($A52,12)=0)</formula>
    </cfRule>
  </conditionalFormatting>
  <conditionalFormatting sqref="O112 O100 O88 O76">
    <cfRule type="expression" dxfId="13" priority="14">
      <formula>AND($A76&lt;&gt;"",MOD($A76,12)=0)</formula>
    </cfRule>
  </conditionalFormatting>
  <conditionalFormatting sqref="O737:O974">
    <cfRule type="expression" dxfId="12" priority="13">
      <formula>AND($A737&lt;&gt;"",MOD($A737,12)=0)</formula>
    </cfRule>
  </conditionalFormatting>
  <conditionalFormatting sqref="O737:O976">
    <cfRule type="expression" dxfId="11" priority="12">
      <formula>AND($A737&lt;&gt;"",MOD($A737,12)=0)</formula>
    </cfRule>
  </conditionalFormatting>
  <conditionalFormatting sqref="O737:O974">
    <cfRule type="expression" dxfId="10" priority="11">
      <formula>AND($A737&lt;&gt;"",MOD($A737,12)=0)</formula>
    </cfRule>
  </conditionalFormatting>
  <conditionalFormatting sqref="T14">
    <cfRule type="expression" dxfId="1" priority="2">
      <formula>AND($A14&lt;&gt;"",MOD($A14,12)=0)</formula>
    </cfRule>
  </conditionalFormatting>
  <conditionalFormatting sqref="T17:T976">
    <cfRule type="expression" dxfId="0" priority="1">
      <formula>AND($A17&lt;&gt;"",MOD($A17,12)=0)</formula>
    </cfRule>
  </conditionalFormatting>
  <dataValidations disablePrompts="1" count="5">
    <dataValidation type="whole" allowBlank="1" showInputMessage="1" showErrorMessage="1" sqref="G4:H4" xr:uid="{43FF57E0-05B6-4F8F-88F7-D8E0301A6196}">
      <formula1>0</formula1>
      <formula2>10000</formula2>
    </dataValidation>
    <dataValidation type="date" allowBlank="1" showInputMessage="1" showErrorMessage="1" sqref="G9:H9" xr:uid="{D3C5AA28-025F-4C28-AE87-94282C7EC57A}">
      <formula1>43466</formula1>
      <formula2>47818</formula2>
    </dataValidation>
    <dataValidation type="whole" allowBlank="1" showInputMessage="1" showErrorMessage="1" sqref="G6:H7" xr:uid="{F6D28383-BA59-40CB-B13E-C143D5031061}">
      <formula1>16</formula1>
      <formula2>90</formula2>
    </dataValidation>
    <dataValidation type="whole" allowBlank="1" showInputMessage="1" showErrorMessage="1" sqref="G8:H8" xr:uid="{6561FAA2-63C6-4BAE-825C-958C7D9665A1}">
      <formula1>1</formula1>
      <formula2>80</formula2>
    </dataValidation>
    <dataValidation type="decimal" allowBlank="1" showInputMessage="1" showErrorMessage="1" sqref="G6:H9" xr:uid="{680990B3-6DD9-41B3-ACAC-D60F47CBD5D0}">
      <formula1>0.01</formula1>
      <formula2>1</formula2>
    </dataValidation>
  </dataValidation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24FFA-A8EA-448A-AB41-C107ABA22FF3}">
  <dimension ref="A1:BX127"/>
  <sheetViews>
    <sheetView zoomScale="40" zoomScaleNormal="40" workbookViewId="0">
      <selection activeCell="CA55" sqref="CA55"/>
    </sheetView>
  </sheetViews>
  <sheetFormatPr defaultRowHeight="14.5" x14ac:dyDescent="0.35"/>
  <cols>
    <col min="1" max="2" width="8.7265625" style="5"/>
    <col min="3" max="3" width="8.7265625" style="12"/>
    <col min="4" max="4" width="0.453125" customWidth="1"/>
    <col min="5" max="5" width="5.1796875" customWidth="1"/>
    <col min="6" max="6" width="0.453125" customWidth="1"/>
    <col min="7" max="7" width="5.1796875" customWidth="1"/>
    <col min="8" max="8" width="0.453125" customWidth="1"/>
    <col min="9" max="9" width="5.1796875" customWidth="1"/>
    <col min="10" max="10" width="0.453125" customWidth="1"/>
    <col min="11" max="11" width="5.1796875" customWidth="1"/>
    <col min="12" max="12" width="0.453125" customWidth="1"/>
    <col min="13" max="13" width="5.1796875" customWidth="1"/>
    <col min="14" max="14" width="0.453125" customWidth="1"/>
    <col min="15" max="15" width="5.1796875" customWidth="1"/>
    <col min="16" max="16" width="0.453125" customWidth="1"/>
    <col min="17" max="17" width="5.1796875" customWidth="1"/>
    <col min="18" max="18" width="0.453125" customWidth="1"/>
    <col min="19" max="19" width="5.1796875" customWidth="1"/>
    <col min="20" max="20" width="0.453125" customWidth="1"/>
    <col min="21" max="21" width="5.1796875" customWidth="1"/>
    <col min="22" max="22" width="0.453125" customWidth="1"/>
    <col min="23" max="23" width="5.1796875" customWidth="1"/>
    <col min="24" max="24" width="0.453125" customWidth="1"/>
    <col min="25" max="25" width="5.1796875" customWidth="1"/>
    <col min="26" max="26" width="0.453125" customWidth="1"/>
    <col min="27" max="27" width="5.1796875" customWidth="1"/>
    <col min="28" max="28" width="8.7265625" style="2"/>
    <col min="29" max="29" width="5.1796875" customWidth="1"/>
    <col min="30" max="30" width="0.453125" customWidth="1"/>
    <col min="31" max="31" width="5.1796875" customWidth="1"/>
    <col min="32" max="32" width="0.453125" customWidth="1"/>
    <col min="33" max="33" width="5.1796875" customWidth="1"/>
    <col min="34" max="34" width="0.453125" customWidth="1"/>
    <col min="35" max="35" width="5.1796875" customWidth="1"/>
    <col min="36" max="36" width="0.453125" customWidth="1"/>
    <col min="37" max="37" width="5.1796875" customWidth="1"/>
    <col min="38" max="38" width="0.453125" customWidth="1"/>
    <col min="39" max="39" width="5.1796875" customWidth="1"/>
    <col min="40" max="40" width="0.453125" customWidth="1"/>
    <col min="41" max="41" width="5.1796875" customWidth="1"/>
    <col min="42" max="42" width="0.453125" customWidth="1"/>
    <col min="43" max="43" width="5.1796875" customWidth="1"/>
    <col min="44" max="44" width="0.453125" customWidth="1"/>
    <col min="45" max="45" width="5.1796875" customWidth="1"/>
    <col min="46" max="46" width="0.453125" customWidth="1"/>
    <col min="47" max="47" width="5.1796875" customWidth="1"/>
    <col min="48" max="48" width="0.453125" customWidth="1"/>
    <col min="49" max="49" width="5.1796875" customWidth="1"/>
    <col min="50" max="50" width="0.453125" customWidth="1"/>
    <col min="51" max="51" width="5.1796875" customWidth="1"/>
    <col min="52" max="52" width="8.7265625" style="2"/>
    <col min="53" max="53" width="5.1796875" customWidth="1"/>
    <col min="54" max="54" width="0.453125" customWidth="1"/>
    <col min="55" max="55" width="5.1796875" customWidth="1"/>
    <col min="56" max="56" width="0.453125" customWidth="1"/>
    <col min="57" max="57" width="5.1796875" customWidth="1"/>
    <col min="58" max="58" width="0.453125" customWidth="1"/>
    <col min="59" max="59" width="5.1796875" customWidth="1"/>
    <col min="60" max="60" width="0.453125" customWidth="1"/>
    <col min="61" max="61" width="5.1796875" customWidth="1"/>
    <col min="62" max="62" width="0.453125" customWidth="1"/>
    <col min="63" max="63" width="5.1796875" customWidth="1"/>
    <col min="64" max="64" width="0.453125" customWidth="1"/>
    <col min="65" max="65" width="5.1796875" customWidth="1"/>
    <col min="66" max="66" width="0.453125" customWidth="1"/>
    <col min="67" max="67" width="5.1796875" customWidth="1"/>
    <col min="68" max="68" width="0.453125" customWidth="1"/>
    <col min="69" max="69" width="5.1796875" customWidth="1"/>
    <col min="70" max="70" width="0.453125" customWidth="1"/>
    <col min="71" max="71" width="5.1796875" customWidth="1"/>
    <col min="72" max="72" width="0.453125" customWidth="1"/>
    <col min="73" max="73" width="5.1796875" customWidth="1"/>
    <col min="74" max="74" width="0.453125" customWidth="1"/>
    <col min="75" max="75" width="5.1796875" customWidth="1"/>
    <col min="76" max="76" width="8.7265625" style="2"/>
  </cols>
  <sheetData>
    <row r="1" spans="1:75" s="3" customFormat="1" x14ac:dyDescent="0.35">
      <c r="A1" s="4"/>
      <c r="B1" s="4"/>
      <c r="C1" s="9"/>
    </row>
    <row r="2" spans="1:75" s="7" customFormat="1" ht="18.5" customHeight="1" x14ac:dyDescent="0.25">
      <c r="B2" s="7" t="s">
        <v>0</v>
      </c>
      <c r="C2" s="10"/>
      <c r="E2" s="8" t="s">
        <v>1</v>
      </c>
      <c r="F2" s="8"/>
      <c r="G2" s="8" t="s">
        <v>2</v>
      </c>
      <c r="H2" s="8"/>
      <c r="I2" s="8" t="s">
        <v>3</v>
      </c>
      <c r="J2" s="8"/>
      <c r="K2" s="8" t="s">
        <v>4</v>
      </c>
      <c r="L2" s="8"/>
      <c r="M2" s="8" t="s">
        <v>5</v>
      </c>
      <c r="N2" s="8"/>
      <c r="O2" s="8" t="s">
        <v>6</v>
      </c>
      <c r="P2" s="8"/>
      <c r="Q2" s="8" t="s">
        <v>7</v>
      </c>
      <c r="R2" s="8"/>
      <c r="S2" s="8" t="s">
        <v>8</v>
      </c>
      <c r="T2" s="8"/>
      <c r="U2" s="8" t="s">
        <v>9</v>
      </c>
      <c r="V2" s="8"/>
      <c r="W2" s="8" t="s">
        <v>10</v>
      </c>
      <c r="X2" s="8"/>
      <c r="Y2" s="8" t="s">
        <v>11</v>
      </c>
      <c r="Z2" s="8"/>
      <c r="AA2" s="8" t="s">
        <v>12</v>
      </c>
      <c r="AC2" s="8" t="s">
        <v>1</v>
      </c>
      <c r="AD2" s="8"/>
      <c r="AE2" s="8" t="s">
        <v>2</v>
      </c>
      <c r="AF2" s="8"/>
      <c r="AG2" s="8" t="s">
        <v>3</v>
      </c>
      <c r="AH2" s="8"/>
      <c r="AI2" s="8" t="s">
        <v>4</v>
      </c>
      <c r="AJ2" s="8"/>
      <c r="AK2" s="8" t="s">
        <v>5</v>
      </c>
      <c r="AL2" s="8"/>
      <c r="AM2" s="8" t="s">
        <v>6</v>
      </c>
      <c r="AN2" s="8"/>
      <c r="AO2" s="8" t="s">
        <v>7</v>
      </c>
      <c r="AP2" s="8"/>
      <c r="AQ2" s="8" t="s">
        <v>8</v>
      </c>
      <c r="AR2" s="8"/>
      <c r="AS2" s="8" t="s">
        <v>9</v>
      </c>
      <c r="AT2" s="8"/>
      <c r="AU2" s="8" t="s">
        <v>10</v>
      </c>
      <c r="AV2" s="8"/>
      <c r="AW2" s="8" t="s">
        <v>11</v>
      </c>
      <c r="AX2" s="8"/>
      <c r="AY2" s="8" t="s">
        <v>12</v>
      </c>
      <c r="BA2" s="8" t="s">
        <v>1</v>
      </c>
      <c r="BB2" s="8"/>
      <c r="BC2" s="8" t="s">
        <v>2</v>
      </c>
      <c r="BD2" s="8"/>
      <c r="BE2" s="8" t="s">
        <v>3</v>
      </c>
      <c r="BF2" s="8"/>
      <c r="BG2" s="8" t="s">
        <v>4</v>
      </c>
      <c r="BH2" s="8"/>
      <c r="BI2" s="8" t="s">
        <v>5</v>
      </c>
      <c r="BJ2" s="8"/>
      <c r="BK2" s="8" t="s">
        <v>6</v>
      </c>
      <c r="BL2" s="8"/>
      <c r="BM2" s="8" t="s">
        <v>7</v>
      </c>
      <c r="BN2" s="8"/>
      <c r="BO2" s="8" t="s">
        <v>8</v>
      </c>
      <c r="BP2" s="8"/>
      <c r="BQ2" s="8" t="s">
        <v>9</v>
      </c>
      <c r="BR2" s="8"/>
      <c r="BS2" s="8" t="s">
        <v>10</v>
      </c>
      <c r="BT2" s="8"/>
      <c r="BU2" s="8" t="s">
        <v>11</v>
      </c>
      <c r="BV2" s="8"/>
      <c r="BW2" s="8" t="s">
        <v>12</v>
      </c>
    </row>
    <row r="3" spans="1:75" ht="7" customHeight="1" x14ac:dyDescent="0.35">
      <c r="A3" s="5">
        <v>1</v>
      </c>
      <c r="C3" s="11">
        <v>25</v>
      </c>
      <c r="E3" s="1"/>
      <c r="G3" s="1"/>
      <c r="I3" s="1"/>
      <c r="K3" s="1"/>
      <c r="M3" s="1"/>
      <c r="O3" s="1"/>
      <c r="Q3" s="1"/>
      <c r="S3" s="1"/>
      <c r="U3" s="1"/>
      <c r="W3" s="1"/>
      <c r="Y3" s="1"/>
      <c r="AA3" s="1"/>
      <c r="AC3" s="13"/>
      <c r="AE3" s="13"/>
      <c r="AG3" s="13"/>
      <c r="AI3" s="13"/>
      <c r="AK3" s="13"/>
      <c r="AM3" s="13"/>
      <c r="AO3" s="13"/>
      <c r="AQ3" s="13"/>
      <c r="AS3" s="13"/>
      <c r="AU3" s="13"/>
      <c r="AW3" s="13"/>
      <c r="AY3" s="13"/>
      <c r="BA3" s="13"/>
      <c r="BC3" s="13"/>
      <c r="BE3" s="13"/>
      <c r="BG3" s="13"/>
      <c r="BI3" s="13"/>
      <c r="BK3" s="13"/>
      <c r="BM3" s="13"/>
      <c r="BO3" s="13"/>
      <c r="BQ3" s="13"/>
      <c r="BS3" s="13"/>
      <c r="BU3" s="13"/>
      <c r="BW3" s="13"/>
    </row>
    <row r="4" spans="1:75" ht="3" customHeight="1" x14ac:dyDescent="0.35">
      <c r="A4" s="5">
        <v>2</v>
      </c>
      <c r="C4" s="11">
        <v>0</v>
      </c>
    </row>
    <row r="5" spans="1:75" ht="7" customHeight="1" x14ac:dyDescent="0.35">
      <c r="A5" s="5">
        <v>3</v>
      </c>
      <c r="C5" s="11">
        <f>IF(MOD(A5,2)&lt;&gt;0,C3+1,0)</f>
        <v>26</v>
      </c>
      <c r="E5" s="1"/>
      <c r="G5" s="1"/>
      <c r="I5" s="1"/>
      <c r="K5" s="1"/>
      <c r="M5" s="1"/>
      <c r="O5" s="1"/>
      <c r="Q5" s="1"/>
      <c r="S5" s="1"/>
      <c r="U5" s="1"/>
      <c r="W5" s="1"/>
      <c r="Y5" s="1"/>
      <c r="AA5" s="1"/>
      <c r="AC5" s="13"/>
      <c r="AE5" s="13"/>
      <c r="AG5" s="13"/>
      <c r="AI5" s="13"/>
      <c r="AK5" s="13"/>
      <c r="AM5" s="13"/>
      <c r="AO5" s="13"/>
      <c r="AQ5" s="13"/>
      <c r="AS5" s="13"/>
      <c r="AU5" s="13"/>
      <c r="AW5" s="13"/>
      <c r="AY5" s="13"/>
      <c r="BA5" s="13"/>
      <c r="BC5" s="13"/>
      <c r="BE5" s="13"/>
      <c r="BG5" s="13"/>
      <c r="BI5" s="13"/>
      <c r="BK5" s="13"/>
      <c r="BM5" s="13"/>
      <c r="BO5" s="13"/>
      <c r="BQ5" s="13"/>
      <c r="BS5" s="13"/>
      <c r="BU5" s="13"/>
      <c r="BW5" s="13"/>
    </row>
    <row r="6" spans="1:75" ht="3" customHeight="1" x14ac:dyDescent="0.35">
      <c r="A6" s="5">
        <v>4</v>
      </c>
      <c r="C6" s="11">
        <f t="shared" ref="C6:C69" si="0">IF(MOD(A6,2)&lt;&gt;0,C4+1,0)</f>
        <v>0</v>
      </c>
    </row>
    <row r="7" spans="1:75" ht="7" customHeight="1" x14ac:dyDescent="0.35">
      <c r="A7" s="5">
        <v>5</v>
      </c>
      <c r="C7" s="11">
        <f t="shared" si="0"/>
        <v>27</v>
      </c>
      <c r="E7" s="1"/>
      <c r="G7" s="1"/>
      <c r="I7" s="1"/>
      <c r="K7" s="1"/>
      <c r="M7" s="1"/>
      <c r="O7" s="1"/>
      <c r="Q7" s="1"/>
      <c r="S7" s="1"/>
      <c r="U7" s="1"/>
      <c r="W7" s="1"/>
      <c r="Y7" s="1"/>
      <c r="AA7" s="1"/>
      <c r="AC7" s="13"/>
      <c r="AE7" s="13"/>
      <c r="AG7" s="13"/>
      <c r="AI7" s="13"/>
      <c r="AK7" s="13"/>
      <c r="AM7" s="13"/>
      <c r="AO7" s="13"/>
      <c r="AQ7" s="13"/>
      <c r="AS7" s="13"/>
      <c r="AU7" s="13"/>
      <c r="AW7" s="13"/>
      <c r="AY7" s="13"/>
      <c r="BA7" s="13"/>
      <c r="BC7" s="13"/>
      <c r="BE7" s="13"/>
      <c r="BG7" s="13"/>
      <c r="BI7" s="13"/>
      <c r="BK7" s="13"/>
      <c r="BM7" s="13"/>
      <c r="BO7" s="13"/>
      <c r="BQ7" s="13"/>
      <c r="BS7" s="13"/>
      <c r="BU7" s="13"/>
      <c r="BW7" s="13"/>
    </row>
    <row r="8" spans="1:75" ht="3" customHeight="1" x14ac:dyDescent="0.35">
      <c r="A8" s="5">
        <v>6</v>
      </c>
      <c r="C8" s="11">
        <f t="shared" si="0"/>
        <v>0</v>
      </c>
    </row>
    <row r="9" spans="1:75" ht="7" customHeight="1" x14ac:dyDescent="0.35">
      <c r="A9" s="5">
        <v>7</v>
      </c>
      <c r="C9" s="11">
        <f t="shared" si="0"/>
        <v>28</v>
      </c>
      <c r="E9" s="1"/>
      <c r="G9" s="1"/>
      <c r="I9" s="1"/>
      <c r="K9" s="1"/>
      <c r="M9" s="1"/>
      <c r="O9" s="1"/>
      <c r="Q9" s="1"/>
      <c r="S9" s="1"/>
      <c r="U9" s="1"/>
      <c r="W9" s="1"/>
      <c r="Y9" s="1"/>
      <c r="AA9" s="1"/>
      <c r="AC9" s="13"/>
      <c r="AE9" s="13"/>
      <c r="AG9" s="13"/>
      <c r="AI9" s="13"/>
      <c r="AK9" s="13"/>
      <c r="AM9" s="13"/>
      <c r="AO9" s="13"/>
      <c r="AQ9" s="13"/>
      <c r="AS9" s="13"/>
      <c r="AU9" s="13"/>
      <c r="AW9" s="13"/>
      <c r="AY9" s="13"/>
      <c r="BA9" s="13"/>
      <c r="BC9" s="13"/>
      <c r="BE9" s="13"/>
      <c r="BG9" s="13"/>
      <c r="BI9" s="13"/>
      <c r="BK9" s="13"/>
      <c r="BM9" s="13"/>
      <c r="BO9" s="13"/>
      <c r="BQ9" s="13"/>
      <c r="BS9" s="13"/>
      <c r="BU9" s="13"/>
      <c r="BW9" s="13"/>
    </row>
    <row r="10" spans="1:75" ht="3" customHeight="1" x14ac:dyDescent="0.35">
      <c r="A10" s="5">
        <v>8</v>
      </c>
      <c r="C10" s="11">
        <f t="shared" si="0"/>
        <v>0</v>
      </c>
    </row>
    <row r="11" spans="1:75" ht="7" customHeight="1" x14ac:dyDescent="0.35">
      <c r="A11" s="5">
        <v>9</v>
      </c>
      <c r="C11" s="11">
        <f t="shared" si="0"/>
        <v>29</v>
      </c>
      <c r="E11" s="1"/>
      <c r="G11" s="1"/>
      <c r="I11" s="1"/>
      <c r="K11" s="1"/>
      <c r="M11" s="1"/>
      <c r="O11" s="1"/>
      <c r="Q11" s="1"/>
      <c r="S11" s="1"/>
      <c r="U11" s="1"/>
      <c r="W11" s="1"/>
      <c r="Y11" s="1"/>
      <c r="AA11" s="1"/>
      <c r="AC11" s="13"/>
      <c r="AE11" s="13"/>
      <c r="AG11" s="13"/>
      <c r="AI11" s="13"/>
      <c r="AK11" s="13"/>
      <c r="AM11" s="13"/>
      <c r="AO11" s="13"/>
      <c r="AQ11" s="13"/>
      <c r="AS11" s="13"/>
      <c r="AU11" s="13"/>
      <c r="AW11" s="13"/>
      <c r="AY11" s="13"/>
      <c r="BA11" s="13"/>
      <c r="BC11" s="13"/>
      <c r="BE11" s="13"/>
      <c r="BG11" s="13"/>
      <c r="BI11" s="13"/>
      <c r="BK11" s="13"/>
      <c r="BM11" s="13"/>
      <c r="BO11" s="13"/>
      <c r="BQ11" s="13"/>
      <c r="BS11" s="13"/>
      <c r="BU11" s="13"/>
      <c r="BW11" s="13"/>
    </row>
    <row r="12" spans="1:75" ht="3" customHeight="1" x14ac:dyDescent="0.35">
      <c r="A12" s="5">
        <v>10</v>
      </c>
      <c r="C12" s="11">
        <f t="shared" si="0"/>
        <v>0</v>
      </c>
    </row>
    <row r="13" spans="1:75" ht="7" customHeight="1" x14ac:dyDescent="0.35">
      <c r="A13" s="5">
        <v>11</v>
      </c>
      <c r="C13" s="11">
        <f t="shared" si="0"/>
        <v>30</v>
      </c>
      <c r="E13" s="1"/>
      <c r="G13" s="1"/>
      <c r="I13" s="1"/>
      <c r="K13" s="1"/>
      <c r="M13" s="1"/>
      <c r="O13" s="1"/>
      <c r="Q13" s="1"/>
      <c r="S13" s="1"/>
      <c r="U13" s="1"/>
      <c r="W13" s="1"/>
      <c r="Y13" s="1"/>
      <c r="AA13" s="1"/>
      <c r="AC13" s="13"/>
      <c r="AE13" s="13"/>
      <c r="AG13" s="13"/>
      <c r="AI13" s="13"/>
      <c r="AK13" s="13"/>
      <c r="AM13" s="13"/>
      <c r="AO13" s="13"/>
      <c r="AQ13" s="13"/>
      <c r="AS13" s="13"/>
      <c r="AU13" s="13"/>
      <c r="AW13" s="13"/>
      <c r="AY13" s="13"/>
      <c r="BA13" s="13"/>
      <c r="BC13" s="13"/>
      <c r="BE13" s="13"/>
      <c r="BG13" s="13"/>
      <c r="BI13" s="13"/>
      <c r="BK13" s="13"/>
      <c r="BM13" s="13"/>
      <c r="BO13" s="13"/>
      <c r="BQ13" s="13"/>
      <c r="BS13" s="13"/>
      <c r="BU13" s="13"/>
      <c r="BW13" s="13"/>
    </row>
    <row r="14" spans="1:75" ht="3" customHeight="1" x14ac:dyDescent="0.35">
      <c r="A14" s="5">
        <v>12</v>
      </c>
      <c r="C14" s="11">
        <f t="shared" si="0"/>
        <v>0</v>
      </c>
    </row>
    <row r="15" spans="1:75" ht="7" customHeight="1" x14ac:dyDescent="0.35">
      <c r="A15" s="5">
        <v>13</v>
      </c>
      <c r="C15" s="11">
        <f t="shared" si="0"/>
        <v>31</v>
      </c>
      <c r="E15" s="1"/>
      <c r="G15" s="1"/>
      <c r="I15" s="1"/>
      <c r="K15" s="1"/>
      <c r="M15" s="1"/>
      <c r="O15" s="1"/>
      <c r="Q15" s="1"/>
      <c r="S15" s="1"/>
      <c r="U15" s="1"/>
      <c r="W15" s="1"/>
      <c r="Y15" s="1"/>
      <c r="AA15" s="1"/>
      <c r="AC15" s="13"/>
      <c r="AE15" s="13"/>
      <c r="AG15" s="13"/>
      <c r="AI15" s="13"/>
      <c r="AK15" s="13"/>
      <c r="AM15" s="13"/>
      <c r="AO15" s="13"/>
      <c r="AQ15" s="13"/>
      <c r="AS15" s="13"/>
      <c r="AU15" s="13"/>
      <c r="AW15" s="13"/>
      <c r="AY15" s="13"/>
      <c r="BA15" s="13"/>
      <c r="BC15" s="13"/>
      <c r="BE15" s="13"/>
      <c r="BG15" s="13"/>
      <c r="BI15" s="13"/>
      <c r="BK15" s="13"/>
      <c r="BM15" s="13"/>
      <c r="BO15" s="13"/>
      <c r="BQ15" s="13"/>
      <c r="BS15" s="13"/>
      <c r="BU15" s="13"/>
      <c r="BW15" s="13"/>
    </row>
    <row r="16" spans="1:75" ht="3" customHeight="1" x14ac:dyDescent="0.35">
      <c r="A16" s="5">
        <v>14</v>
      </c>
      <c r="C16" s="11">
        <f t="shared" si="0"/>
        <v>0</v>
      </c>
    </row>
    <row r="17" spans="1:75" ht="7" customHeight="1" x14ac:dyDescent="0.35">
      <c r="A17" s="5">
        <v>15</v>
      </c>
      <c r="C17" s="11">
        <f t="shared" si="0"/>
        <v>32</v>
      </c>
      <c r="E17" s="1"/>
      <c r="G17" s="1"/>
      <c r="I17" s="1"/>
      <c r="K17" s="1"/>
      <c r="M17" s="1"/>
      <c r="O17" s="1"/>
      <c r="Q17" s="1"/>
      <c r="S17" s="1"/>
      <c r="U17" s="1"/>
      <c r="W17" s="1"/>
      <c r="Y17" s="1"/>
      <c r="AA17" s="1"/>
      <c r="AC17" s="13"/>
      <c r="AE17" s="13"/>
      <c r="AG17" s="13"/>
      <c r="AI17" s="13"/>
      <c r="AK17" s="13"/>
      <c r="AM17" s="13"/>
      <c r="AO17" s="13"/>
      <c r="AQ17" s="13"/>
      <c r="AS17" s="13"/>
      <c r="AU17" s="13"/>
      <c r="AW17" s="13"/>
      <c r="AY17" s="13"/>
      <c r="BA17" s="13"/>
      <c r="BC17" s="13"/>
      <c r="BE17" s="13"/>
      <c r="BG17" s="13"/>
      <c r="BI17" s="13"/>
      <c r="BK17" s="13"/>
      <c r="BM17" s="13"/>
      <c r="BO17" s="13"/>
      <c r="BQ17" s="13"/>
      <c r="BS17" s="13"/>
      <c r="BU17" s="13"/>
      <c r="BW17" s="13"/>
    </row>
    <row r="18" spans="1:75" ht="3" customHeight="1" x14ac:dyDescent="0.35">
      <c r="A18" s="5">
        <v>16</v>
      </c>
      <c r="C18" s="11">
        <f t="shared" si="0"/>
        <v>0</v>
      </c>
    </row>
    <row r="19" spans="1:75" ht="7" customHeight="1" x14ac:dyDescent="0.35">
      <c r="A19" s="5">
        <v>17</v>
      </c>
      <c r="C19" s="11">
        <f t="shared" si="0"/>
        <v>33</v>
      </c>
      <c r="E19" s="1"/>
      <c r="G19" s="1"/>
      <c r="I19" s="1"/>
      <c r="K19" s="1"/>
      <c r="M19" s="1"/>
      <c r="O19" s="1"/>
      <c r="Q19" s="1"/>
      <c r="S19" s="1"/>
      <c r="U19" s="1"/>
      <c r="W19" s="1"/>
      <c r="Y19" s="1"/>
      <c r="AA19" s="1"/>
      <c r="AC19" s="13"/>
      <c r="AE19" s="13"/>
      <c r="AG19" s="13"/>
      <c r="AI19" s="13"/>
      <c r="AK19" s="13"/>
      <c r="AM19" s="13"/>
      <c r="AO19" s="13"/>
      <c r="AQ19" s="13"/>
      <c r="AS19" s="13"/>
      <c r="AU19" s="13"/>
      <c r="AW19" s="13"/>
      <c r="AY19" s="13"/>
      <c r="BA19" s="13"/>
      <c r="BC19" s="13"/>
      <c r="BE19" s="13"/>
      <c r="BG19" s="13"/>
      <c r="BI19" s="13"/>
      <c r="BK19" s="13"/>
      <c r="BM19" s="13"/>
      <c r="BO19" s="13"/>
      <c r="BQ19" s="13"/>
      <c r="BS19" s="13"/>
      <c r="BU19" s="13"/>
      <c r="BW19" s="13"/>
    </row>
    <row r="20" spans="1:75" ht="3" customHeight="1" x14ac:dyDescent="0.35">
      <c r="A20" s="5">
        <v>18</v>
      </c>
      <c r="C20" s="11">
        <f t="shared" si="0"/>
        <v>0</v>
      </c>
    </row>
    <row r="21" spans="1:75" ht="7" customHeight="1" x14ac:dyDescent="0.35">
      <c r="A21" s="5">
        <v>19</v>
      </c>
      <c r="C21" s="11">
        <f t="shared" si="0"/>
        <v>34</v>
      </c>
      <c r="E21" s="1"/>
      <c r="G21" s="1"/>
      <c r="I21" s="1"/>
      <c r="K21" s="1"/>
      <c r="M21" s="1"/>
      <c r="O21" s="1"/>
      <c r="Q21" s="1"/>
      <c r="S21" s="1"/>
      <c r="U21" s="1"/>
      <c r="W21" s="1"/>
      <c r="Y21" s="1"/>
      <c r="AA21" s="1"/>
      <c r="AC21" s="13"/>
      <c r="AE21" s="13"/>
      <c r="AG21" s="13"/>
      <c r="AI21" s="13"/>
      <c r="AK21" s="13"/>
      <c r="AM21" s="13"/>
      <c r="AO21" s="13"/>
      <c r="AQ21" s="13"/>
      <c r="AS21" s="13"/>
      <c r="AU21" s="13"/>
      <c r="AW21" s="13"/>
      <c r="AY21" s="13"/>
      <c r="BA21" s="13"/>
      <c r="BC21" s="13"/>
      <c r="BE21" s="13"/>
      <c r="BG21" s="13"/>
      <c r="BI21" s="13"/>
      <c r="BK21" s="13"/>
      <c r="BM21" s="13"/>
      <c r="BO21" s="13"/>
      <c r="BQ21" s="13"/>
      <c r="BS21" s="13"/>
      <c r="BU21" s="13"/>
      <c r="BW21" s="13"/>
    </row>
    <row r="22" spans="1:75" ht="3" customHeight="1" x14ac:dyDescent="0.35">
      <c r="A22" s="5">
        <v>20</v>
      </c>
      <c r="C22" s="11">
        <f t="shared" si="0"/>
        <v>0</v>
      </c>
    </row>
    <row r="23" spans="1:75" ht="7" customHeight="1" x14ac:dyDescent="0.35">
      <c r="A23" s="5">
        <v>21</v>
      </c>
      <c r="C23" s="11">
        <f t="shared" si="0"/>
        <v>35</v>
      </c>
      <c r="E23" s="1"/>
      <c r="G23" s="1"/>
      <c r="I23" s="1"/>
      <c r="K23" s="1"/>
      <c r="M23" s="1"/>
      <c r="O23" s="1"/>
      <c r="Q23" s="1"/>
      <c r="S23" s="1"/>
      <c r="U23" s="1"/>
      <c r="W23" s="1"/>
      <c r="Y23" s="1"/>
      <c r="AA23" s="1"/>
      <c r="AC23" s="13"/>
      <c r="AE23" s="13"/>
      <c r="AG23" s="13"/>
      <c r="AI23" s="13"/>
      <c r="AK23" s="13"/>
      <c r="AM23" s="13"/>
      <c r="AO23" s="13"/>
      <c r="AQ23" s="13"/>
      <c r="AS23" s="13"/>
      <c r="AU23" s="13"/>
      <c r="AW23" s="13"/>
      <c r="AY23" s="13"/>
      <c r="BA23" s="13"/>
      <c r="BC23" s="13"/>
      <c r="BE23" s="13"/>
      <c r="BG23" s="13"/>
      <c r="BI23" s="13"/>
      <c r="BK23" s="13"/>
      <c r="BM23" s="13"/>
      <c r="BO23" s="13"/>
      <c r="BQ23" s="13"/>
      <c r="BS23" s="13"/>
      <c r="BU23" s="13"/>
      <c r="BW23" s="13"/>
    </row>
    <row r="24" spans="1:75" ht="3" customHeight="1" x14ac:dyDescent="0.35">
      <c r="A24" s="5">
        <v>22</v>
      </c>
      <c r="C24" s="11">
        <f t="shared" si="0"/>
        <v>0</v>
      </c>
    </row>
    <row r="25" spans="1:75" ht="7" customHeight="1" x14ac:dyDescent="0.35">
      <c r="A25" s="5">
        <v>23</v>
      </c>
      <c r="C25" s="11">
        <f t="shared" si="0"/>
        <v>36</v>
      </c>
      <c r="E25" s="1"/>
      <c r="G25" s="1"/>
      <c r="I25" s="1"/>
      <c r="K25" s="1"/>
      <c r="M25" s="1"/>
      <c r="O25" s="1"/>
      <c r="Q25" s="1"/>
      <c r="S25" s="1"/>
      <c r="U25" s="1"/>
      <c r="W25" s="1"/>
      <c r="Y25" s="1"/>
      <c r="AA25" s="1"/>
      <c r="AC25" s="13"/>
      <c r="AE25" s="13"/>
      <c r="AG25" s="13"/>
      <c r="AI25" s="13"/>
      <c r="AK25" s="13"/>
      <c r="AM25" s="13"/>
      <c r="AO25" s="13"/>
      <c r="AQ25" s="13"/>
      <c r="AS25" s="13"/>
      <c r="AU25" s="13"/>
      <c r="AW25" s="13"/>
      <c r="AY25" s="13"/>
      <c r="BA25" s="13"/>
      <c r="BC25" s="13"/>
      <c r="BE25" s="13"/>
      <c r="BG25" s="13"/>
      <c r="BI25" s="13"/>
      <c r="BK25" s="13"/>
      <c r="BM25" s="13"/>
      <c r="BO25" s="13"/>
      <c r="BQ25" s="13"/>
      <c r="BS25" s="13"/>
      <c r="BU25" s="13"/>
      <c r="BW25" s="13"/>
    </row>
    <row r="26" spans="1:75" ht="3" customHeight="1" x14ac:dyDescent="0.35">
      <c r="A26" s="5">
        <v>24</v>
      </c>
      <c r="C26" s="11">
        <f t="shared" si="0"/>
        <v>0</v>
      </c>
    </row>
    <row r="27" spans="1:75" ht="7" customHeight="1" x14ac:dyDescent="0.35">
      <c r="A27" s="5">
        <v>25</v>
      </c>
      <c r="C27" s="11">
        <f t="shared" si="0"/>
        <v>37</v>
      </c>
      <c r="E27" s="1"/>
      <c r="G27" s="1"/>
      <c r="I27" s="1"/>
      <c r="K27" s="1"/>
      <c r="M27" s="1"/>
      <c r="O27" s="1"/>
      <c r="Q27" s="1"/>
      <c r="S27" s="1"/>
      <c r="U27" s="1"/>
      <c r="W27" s="1"/>
      <c r="Y27" s="1"/>
      <c r="AA27" s="1"/>
      <c r="AC27" s="13"/>
      <c r="AE27" s="13"/>
      <c r="AG27" s="13"/>
      <c r="AI27" s="13"/>
      <c r="AK27" s="13"/>
      <c r="AM27" s="13"/>
      <c r="AO27" s="13"/>
      <c r="AQ27" s="13"/>
      <c r="AS27" s="13"/>
      <c r="AU27" s="13"/>
      <c r="AW27" s="13"/>
      <c r="AY27" s="13"/>
      <c r="BA27" s="13"/>
      <c r="BC27" s="13"/>
      <c r="BE27" s="13"/>
      <c r="BG27" s="13"/>
      <c r="BI27" s="13"/>
      <c r="BK27" s="13"/>
      <c r="BM27" s="13"/>
      <c r="BO27" s="13"/>
      <c r="BQ27" s="13"/>
      <c r="BS27" s="13"/>
      <c r="BU27" s="13"/>
      <c r="BW27" s="13"/>
    </row>
    <row r="28" spans="1:75" ht="3" customHeight="1" x14ac:dyDescent="0.35">
      <c r="A28" s="5">
        <v>26</v>
      </c>
      <c r="C28" s="11">
        <f t="shared" si="0"/>
        <v>0</v>
      </c>
    </row>
    <row r="29" spans="1:75" ht="7" customHeight="1" x14ac:dyDescent="0.35">
      <c r="A29" s="5">
        <v>27</v>
      </c>
      <c r="C29" s="11">
        <f t="shared" si="0"/>
        <v>38</v>
      </c>
      <c r="E29" s="1"/>
      <c r="G29" s="1"/>
      <c r="I29" s="1"/>
      <c r="K29" s="1"/>
      <c r="M29" s="1"/>
      <c r="O29" s="1"/>
      <c r="Q29" s="1"/>
      <c r="S29" s="1"/>
      <c r="U29" s="1"/>
      <c r="W29" s="1"/>
      <c r="Y29" s="1"/>
      <c r="AA29" s="1"/>
      <c r="AC29" s="13"/>
      <c r="AE29" s="13"/>
      <c r="AG29" s="13"/>
      <c r="AI29" s="13"/>
      <c r="AK29" s="13"/>
      <c r="AM29" s="13"/>
      <c r="AO29" s="13"/>
      <c r="AQ29" s="13"/>
      <c r="AS29" s="13"/>
      <c r="AU29" s="13"/>
      <c r="AW29" s="13"/>
      <c r="AY29" s="13"/>
      <c r="BA29" s="13"/>
      <c r="BC29" s="13"/>
      <c r="BE29" s="13"/>
      <c r="BG29" s="13"/>
      <c r="BI29" s="13"/>
      <c r="BK29" s="13"/>
      <c r="BM29" s="13"/>
      <c r="BO29" s="13"/>
      <c r="BQ29" s="13"/>
      <c r="BS29" s="13"/>
      <c r="BU29" s="13"/>
      <c r="BW29" s="13"/>
    </row>
    <row r="30" spans="1:75" ht="3" customHeight="1" x14ac:dyDescent="0.35">
      <c r="A30" s="5">
        <v>28</v>
      </c>
      <c r="C30" s="11">
        <f t="shared" si="0"/>
        <v>0</v>
      </c>
    </row>
    <row r="31" spans="1:75" ht="7" customHeight="1" x14ac:dyDescent="0.35">
      <c r="A31" s="5">
        <v>29</v>
      </c>
      <c r="C31" s="11">
        <f t="shared" si="0"/>
        <v>39</v>
      </c>
      <c r="E31" s="1"/>
      <c r="G31" s="1"/>
      <c r="I31" s="1"/>
      <c r="K31" s="1"/>
      <c r="M31" s="1"/>
      <c r="O31" s="1"/>
      <c r="Q31" s="1"/>
      <c r="S31" s="1"/>
      <c r="U31" s="1"/>
      <c r="W31" s="1"/>
      <c r="Y31" s="1"/>
      <c r="AA31" s="1"/>
      <c r="AC31" s="13"/>
      <c r="AE31" s="13"/>
      <c r="AG31" s="13"/>
      <c r="AI31" s="13"/>
      <c r="AK31" s="13"/>
      <c r="AM31" s="13"/>
      <c r="AO31" s="13"/>
      <c r="AQ31" s="13"/>
      <c r="AS31" s="13"/>
      <c r="AU31" s="13"/>
      <c r="AW31" s="13"/>
      <c r="AY31" s="13"/>
      <c r="BA31" s="13"/>
      <c r="BC31" s="13"/>
      <c r="BE31" s="13"/>
      <c r="BG31" s="13"/>
      <c r="BI31" s="13"/>
      <c r="BK31" s="13"/>
      <c r="BM31" s="13"/>
      <c r="BO31" s="13"/>
      <c r="BQ31" s="13"/>
      <c r="BS31" s="13"/>
      <c r="BU31" s="13"/>
      <c r="BW31" s="13"/>
    </row>
    <row r="32" spans="1:75" ht="3" customHeight="1" x14ac:dyDescent="0.35">
      <c r="A32" s="5">
        <v>30</v>
      </c>
      <c r="C32" s="11">
        <f t="shared" si="0"/>
        <v>0</v>
      </c>
    </row>
    <row r="33" spans="1:75" ht="7" customHeight="1" x14ac:dyDescent="0.35">
      <c r="A33" s="5">
        <v>31</v>
      </c>
      <c r="C33" s="11">
        <f t="shared" si="0"/>
        <v>40</v>
      </c>
      <c r="E33" s="1"/>
      <c r="G33" s="1"/>
      <c r="I33" s="1"/>
      <c r="K33" s="1"/>
      <c r="M33" s="1"/>
      <c r="O33" s="1"/>
      <c r="Q33" s="1"/>
      <c r="S33" s="1"/>
      <c r="U33" s="1"/>
      <c r="W33" s="1"/>
      <c r="Y33" s="1"/>
      <c r="AA33" s="1"/>
      <c r="AC33" s="1"/>
      <c r="AE33" s="1"/>
      <c r="AG33" s="1"/>
      <c r="AI33" s="1"/>
      <c r="AK33" s="1"/>
      <c r="AM33" s="1"/>
      <c r="AO33" s="1"/>
      <c r="AQ33" s="1"/>
      <c r="AS33" s="1"/>
      <c r="AU33" s="1"/>
      <c r="AW33" s="1"/>
      <c r="AY33" s="1"/>
      <c r="BA33" s="13"/>
      <c r="BC33" s="13"/>
      <c r="BE33" s="13"/>
      <c r="BG33" s="13"/>
      <c r="BI33" s="13"/>
      <c r="BK33" s="13"/>
      <c r="BM33" s="13"/>
      <c r="BO33" s="13"/>
      <c r="BQ33" s="13"/>
      <c r="BS33" s="13"/>
      <c r="BU33" s="13"/>
      <c r="BW33" s="13"/>
    </row>
    <row r="34" spans="1:75" ht="3" customHeight="1" x14ac:dyDescent="0.35">
      <c r="A34" s="5">
        <v>32</v>
      </c>
      <c r="C34" s="11">
        <f t="shared" si="0"/>
        <v>0</v>
      </c>
    </row>
    <row r="35" spans="1:75" ht="7" customHeight="1" x14ac:dyDescent="0.35">
      <c r="A35" s="5">
        <v>33</v>
      </c>
      <c r="C35" s="11">
        <f t="shared" si="0"/>
        <v>41</v>
      </c>
      <c r="E35" s="1"/>
      <c r="G35" s="1"/>
      <c r="I35" s="1"/>
      <c r="K35" s="1"/>
      <c r="M35" s="1"/>
      <c r="O35" s="1"/>
      <c r="Q35" s="1"/>
      <c r="S35" s="1"/>
      <c r="U35" s="1"/>
      <c r="W35" s="1"/>
      <c r="Y35" s="1"/>
      <c r="AA35" s="1"/>
      <c r="AC35" s="1"/>
      <c r="AE35" s="1"/>
      <c r="AG35" s="1"/>
      <c r="AI35" s="1"/>
      <c r="AK35" s="1"/>
      <c r="AM35" s="1"/>
      <c r="AO35" s="1"/>
      <c r="AQ35" s="1"/>
      <c r="AS35" s="1"/>
      <c r="AU35" s="1"/>
      <c r="AW35" s="1"/>
      <c r="AY35" s="1"/>
      <c r="BA35" s="13"/>
      <c r="BC35" s="13"/>
      <c r="BE35" s="13"/>
      <c r="BG35" s="13"/>
      <c r="BI35" s="13"/>
      <c r="BK35" s="13"/>
      <c r="BM35" s="13"/>
      <c r="BO35" s="13"/>
      <c r="BQ35" s="13"/>
      <c r="BS35" s="13"/>
      <c r="BU35" s="13"/>
      <c r="BW35" s="13"/>
    </row>
    <row r="36" spans="1:75" ht="3" customHeight="1" x14ac:dyDescent="0.35">
      <c r="A36" s="5">
        <v>34</v>
      </c>
      <c r="C36" s="11">
        <f t="shared" si="0"/>
        <v>0</v>
      </c>
    </row>
    <row r="37" spans="1:75" ht="7" customHeight="1" x14ac:dyDescent="0.35">
      <c r="A37" s="5">
        <v>35</v>
      </c>
      <c r="C37" s="11">
        <f t="shared" si="0"/>
        <v>42</v>
      </c>
      <c r="E37" s="1"/>
      <c r="G37" s="1"/>
      <c r="I37" s="1"/>
      <c r="K37" s="1"/>
      <c r="M37" s="1"/>
      <c r="O37" s="1"/>
      <c r="Q37" s="1"/>
      <c r="S37" s="1"/>
      <c r="U37" s="1"/>
      <c r="W37" s="1"/>
      <c r="Y37" s="1"/>
      <c r="AA37" s="1"/>
      <c r="AC37" s="1"/>
      <c r="AE37" s="1"/>
      <c r="AG37" s="1"/>
      <c r="AI37" s="1"/>
      <c r="AK37" s="1"/>
      <c r="AM37" s="1"/>
      <c r="AO37" s="1"/>
      <c r="AQ37" s="1"/>
      <c r="AS37" s="1"/>
      <c r="AU37" s="1"/>
      <c r="AW37" s="1"/>
      <c r="AY37" s="1"/>
      <c r="BA37" s="13"/>
      <c r="BC37" s="13"/>
      <c r="BE37" s="13"/>
      <c r="BG37" s="13"/>
      <c r="BI37" s="13"/>
      <c r="BK37" s="13"/>
      <c r="BM37" s="13"/>
      <c r="BO37" s="13"/>
      <c r="BQ37" s="13"/>
      <c r="BS37" s="13"/>
      <c r="BU37" s="13"/>
      <c r="BW37" s="13"/>
    </row>
    <row r="38" spans="1:75" ht="3" customHeight="1" x14ac:dyDescent="0.35">
      <c r="A38" s="5">
        <v>36</v>
      </c>
      <c r="C38" s="11">
        <f t="shared" si="0"/>
        <v>0</v>
      </c>
    </row>
    <row r="39" spans="1:75" ht="7" customHeight="1" x14ac:dyDescent="0.35">
      <c r="A39" s="5">
        <v>37</v>
      </c>
      <c r="C39" s="11">
        <f t="shared" si="0"/>
        <v>43</v>
      </c>
      <c r="E39" s="1"/>
      <c r="G39" s="1"/>
      <c r="I39" s="1"/>
      <c r="K39" s="1"/>
      <c r="M39" s="1"/>
      <c r="O39" s="1"/>
      <c r="Q39" s="1"/>
      <c r="S39" s="1"/>
      <c r="U39" s="1"/>
      <c r="W39" s="1"/>
      <c r="Y39" s="1"/>
      <c r="AA39" s="1"/>
      <c r="AC39" s="1"/>
      <c r="AE39" s="1"/>
      <c r="AG39" s="1"/>
      <c r="AI39" s="1"/>
      <c r="AK39" s="1"/>
      <c r="AM39" s="1"/>
      <c r="AO39" s="1"/>
      <c r="AQ39" s="1"/>
      <c r="AS39" s="1"/>
      <c r="AU39" s="1"/>
      <c r="AW39" s="1"/>
      <c r="AY39" s="1"/>
      <c r="BA39" s="13"/>
      <c r="BC39" s="13"/>
      <c r="BE39" s="13"/>
      <c r="BG39" s="13"/>
      <c r="BI39" s="13"/>
      <c r="BK39" s="13"/>
      <c r="BM39" s="13"/>
      <c r="BO39" s="13"/>
      <c r="BQ39" s="13"/>
      <c r="BS39" s="13"/>
      <c r="BU39" s="13"/>
      <c r="BW39" s="13"/>
    </row>
    <row r="40" spans="1:75" ht="3" customHeight="1" x14ac:dyDescent="0.35">
      <c r="A40" s="5">
        <v>38</v>
      </c>
      <c r="C40" s="11">
        <f t="shared" si="0"/>
        <v>0</v>
      </c>
    </row>
    <row r="41" spans="1:75" ht="7" customHeight="1" x14ac:dyDescent="0.35">
      <c r="A41" s="5">
        <v>39</v>
      </c>
      <c r="C41" s="11">
        <f t="shared" si="0"/>
        <v>44</v>
      </c>
      <c r="E41" s="1"/>
      <c r="G41" s="1"/>
      <c r="I41" s="1"/>
      <c r="K41" s="1"/>
      <c r="M41" s="1"/>
      <c r="O41" s="1"/>
      <c r="Q41" s="1"/>
      <c r="S41" s="1"/>
      <c r="U41" s="1"/>
      <c r="W41" s="1"/>
      <c r="Y41" s="1"/>
      <c r="AA41" s="1"/>
      <c r="AC41" s="1"/>
      <c r="AE41" s="1"/>
      <c r="AG41" s="1"/>
      <c r="AI41" s="1"/>
      <c r="AK41" s="1"/>
      <c r="AM41" s="1"/>
      <c r="AO41" s="1"/>
      <c r="AQ41" s="1"/>
      <c r="AS41" s="1"/>
      <c r="AU41" s="1"/>
      <c r="AW41" s="1"/>
      <c r="AY41" s="1"/>
      <c r="BA41" s="13"/>
      <c r="BC41" s="13"/>
      <c r="BE41" s="13"/>
      <c r="BG41" s="13"/>
      <c r="BI41" s="13"/>
      <c r="BK41" s="13"/>
      <c r="BM41" s="13"/>
      <c r="BO41" s="13"/>
      <c r="BQ41" s="13"/>
      <c r="BS41" s="13"/>
      <c r="BU41" s="13"/>
      <c r="BW41" s="13"/>
    </row>
    <row r="42" spans="1:75" ht="3" customHeight="1" x14ac:dyDescent="0.35">
      <c r="A42" s="5">
        <v>40</v>
      </c>
      <c r="C42" s="11">
        <f t="shared" si="0"/>
        <v>0</v>
      </c>
    </row>
    <row r="43" spans="1:75" ht="7" customHeight="1" x14ac:dyDescent="0.35">
      <c r="A43" s="5">
        <v>41</v>
      </c>
      <c r="C43" s="11">
        <f t="shared" si="0"/>
        <v>45</v>
      </c>
      <c r="E43" s="1"/>
      <c r="G43" s="1"/>
      <c r="I43" s="1"/>
      <c r="K43" s="1"/>
      <c r="M43" s="1"/>
      <c r="O43" s="1"/>
      <c r="Q43" s="1"/>
      <c r="S43" s="1"/>
      <c r="U43" s="1"/>
      <c r="W43" s="1"/>
      <c r="Y43" s="1"/>
      <c r="AA43" s="1"/>
      <c r="AC43" s="1"/>
      <c r="AE43" s="1"/>
      <c r="AG43" s="1"/>
      <c r="AI43" s="1"/>
      <c r="AK43" s="1"/>
      <c r="AM43" s="1"/>
      <c r="AO43" s="1"/>
      <c r="AQ43" s="1"/>
      <c r="AS43" s="1"/>
      <c r="AU43" s="1"/>
      <c r="AW43" s="1"/>
      <c r="AY43" s="1"/>
      <c r="BA43" s="13"/>
      <c r="BC43" s="13"/>
      <c r="BE43" s="13"/>
      <c r="BG43" s="13"/>
      <c r="BI43" s="13"/>
      <c r="BK43" s="13"/>
      <c r="BM43" s="13"/>
      <c r="BO43" s="13"/>
      <c r="BQ43" s="13"/>
      <c r="BS43" s="13"/>
      <c r="BU43" s="13"/>
      <c r="BW43" s="13"/>
    </row>
    <row r="44" spans="1:75" ht="3" customHeight="1" x14ac:dyDescent="0.35">
      <c r="A44" s="5">
        <v>42</v>
      </c>
      <c r="C44" s="11">
        <f t="shared" si="0"/>
        <v>0</v>
      </c>
    </row>
    <row r="45" spans="1:75" ht="7" customHeight="1" x14ac:dyDescent="0.35">
      <c r="A45" s="5">
        <v>43</v>
      </c>
      <c r="C45" s="11">
        <f t="shared" si="0"/>
        <v>46</v>
      </c>
      <c r="E45" s="1"/>
      <c r="G45" s="1"/>
      <c r="I45" s="1"/>
      <c r="K45" s="1"/>
      <c r="M45" s="1"/>
      <c r="O45" s="1"/>
      <c r="Q45" s="1"/>
      <c r="S45" s="1"/>
      <c r="U45" s="1"/>
      <c r="W45" s="1"/>
      <c r="Y45" s="1"/>
      <c r="AA45" s="1"/>
      <c r="AC45" s="1"/>
      <c r="AE45" s="1"/>
      <c r="AG45" s="1"/>
      <c r="AI45" s="1"/>
      <c r="AK45" s="1"/>
      <c r="AM45" s="1"/>
      <c r="AO45" s="1"/>
      <c r="AQ45" s="1"/>
      <c r="AS45" s="1"/>
      <c r="AU45" s="1"/>
      <c r="AW45" s="1"/>
      <c r="AY45" s="1"/>
      <c r="BA45" s="13"/>
      <c r="BC45" s="13"/>
      <c r="BE45" s="13"/>
      <c r="BG45" s="13"/>
      <c r="BI45" s="13"/>
      <c r="BK45" s="13"/>
      <c r="BM45" s="13"/>
      <c r="BO45" s="13"/>
      <c r="BQ45" s="13"/>
      <c r="BS45" s="13"/>
      <c r="BU45" s="13"/>
      <c r="BW45" s="13"/>
    </row>
    <row r="46" spans="1:75" ht="3" customHeight="1" x14ac:dyDescent="0.35">
      <c r="A46" s="5">
        <v>44</v>
      </c>
      <c r="C46" s="11">
        <f t="shared" si="0"/>
        <v>0</v>
      </c>
    </row>
    <row r="47" spans="1:75" ht="7" customHeight="1" x14ac:dyDescent="0.35">
      <c r="A47" s="5">
        <v>45</v>
      </c>
      <c r="C47" s="11">
        <f t="shared" si="0"/>
        <v>47</v>
      </c>
      <c r="E47" s="1"/>
      <c r="G47" s="1"/>
      <c r="I47" s="1"/>
      <c r="K47" s="1"/>
      <c r="M47" s="1"/>
      <c r="O47" s="1"/>
      <c r="Q47" s="1"/>
      <c r="S47" s="1"/>
      <c r="U47" s="1"/>
      <c r="W47" s="1"/>
      <c r="Y47" s="1"/>
      <c r="AA47" s="1"/>
      <c r="AC47" s="1"/>
      <c r="AE47" s="1"/>
      <c r="AG47" s="1"/>
      <c r="AI47" s="1"/>
      <c r="AK47" s="1"/>
      <c r="AM47" s="1"/>
      <c r="AO47" s="1"/>
      <c r="AQ47" s="1"/>
      <c r="AS47" s="1"/>
      <c r="AU47" s="1"/>
      <c r="AW47" s="1"/>
      <c r="AY47" s="1"/>
      <c r="BA47" s="13"/>
      <c r="BC47" s="13"/>
      <c r="BE47" s="13"/>
      <c r="BG47" s="13"/>
      <c r="BI47" s="13"/>
      <c r="BK47" s="13"/>
      <c r="BM47" s="13"/>
      <c r="BO47" s="13"/>
      <c r="BQ47" s="13"/>
      <c r="BS47" s="13"/>
      <c r="BU47" s="13"/>
      <c r="BW47" s="13"/>
    </row>
    <row r="48" spans="1:75" ht="3" customHeight="1" x14ac:dyDescent="0.35">
      <c r="A48" s="5">
        <v>46</v>
      </c>
      <c r="C48" s="11">
        <f t="shared" si="0"/>
        <v>0</v>
      </c>
    </row>
    <row r="49" spans="1:75" ht="7" customHeight="1" x14ac:dyDescent="0.35">
      <c r="A49" s="5">
        <v>47</v>
      </c>
      <c r="C49" s="11">
        <f t="shared" si="0"/>
        <v>48</v>
      </c>
      <c r="E49" s="1"/>
      <c r="G49" s="1"/>
      <c r="I49" s="1"/>
      <c r="K49" s="1"/>
      <c r="M49" s="1"/>
      <c r="O49" s="1"/>
      <c r="Q49" s="1"/>
      <c r="S49" s="1"/>
      <c r="U49" s="1"/>
      <c r="W49" s="1"/>
      <c r="Y49" s="1"/>
      <c r="AA49" s="1"/>
      <c r="AC49" s="1"/>
      <c r="AE49" s="1"/>
      <c r="AG49" s="1"/>
      <c r="AI49" s="1"/>
      <c r="AK49" s="1"/>
      <c r="AM49" s="1"/>
      <c r="AO49" s="1"/>
      <c r="AQ49" s="1"/>
      <c r="AS49" s="1"/>
      <c r="AU49" s="1"/>
      <c r="AW49" s="1"/>
      <c r="AY49" s="1"/>
      <c r="BA49" s="13"/>
      <c r="BC49" s="13"/>
      <c r="BE49" s="13"/>
      <c r="BG49" s="13"/>
      <c r="BI49" s="13"/>
      <c r="BK49" s="13"/>
      <c r="BM49" s="13"/>
      <c r="BO49" s="13"/>
      <c r="BQ49" s="13"/>
      <c r="BS49" s="13"/>
      <c r="BU49" s="13"/>
      <c r="BW49" s="13"/>
    </row>
    <row r="50" spans="1:75" ht="3" customHeight="1" x14ac:dyDescent="0.35">
      <c r="A50" s="5">
        <v>48</v>
      </c>
      <c r="C50" s="11">
        <f t="shared" si="0"/>
        <v>0</v>
      </c>
    </row>
    <row r="51" spans="1:75" ht="7" customHeight="1" x14ac:dyDescent="0.35">
      <c r="A51" s="5">
        <v>49</v>
      </c>
      <c r="C51" s="11">
        <f t="shared" si="0"/>
        <v>49</v>
      </c>
      <c r="E51" s="1"/>
      <c r="G51" s="1"/>
      <c r="I51" s="1"/>
      <c r="K51" s="1"/>
      <c r="M51" s="1"/>
      <c r="O51" s="1"/>
      <c r="Q51" s="1"/>
      <c r="S51" s="1"/>
      <c r="U51" s="1"/>
      <c r="W51" s="1"/>
      <c r="Y51" s="1"/>
      <c r="AA51" s="1"/>
      <c r="AC51" s="1"/>
      <c r="AE51" s="1"/>
      <c r="AG51" s="1"/>
      <c r="AI51" s="1"/>
      <c r="AK51" s="1"/>
      <c r="AM51" s="1"/>
      <c r="AO51" s="1"/>
      <c r="AQ51" s="1"/>
      <c r="AS51" s="1"/>
      <c r="AU51" s="1"/>
      <c r="AW51" s="1"/>
      <c r="AY51" s="1"/>
      <c r="BA51" s="13"/>
      <c r="BC51" s="13"/>
      <c r="BE51" s="13"/>
      <c r="BG51" s="13"/>
      <c r="BI51" s="13"/>
      <c r="BK51" s="13"/>
      <c r="BM51" s="13"/>
      <c r="BO51" s="13"/>
      <c r="BQ51" s="13"/>
      <c r="BS51" s="13"/>
      <c r="BU51" s="13"/>
      <c r="BW51" s="13"/>
    </row>
    <row r="52" spans="1:75" ht="3" customHeight="1" x14ac:dyDescent="0.35">
      <c r="A52" s="5">
        <v>50</v>
      </c>
      <c r="C52" s="11">
        <f t="shared" si="0"/>
        <v>0</v>
      </c>
    </row>
    <row r="53" spans="1:75" ht="7" customHeight="1" x14ac:dyDescent="0.35">
      <c r="A53" s="5">
        <v>51</v>
      </c>
      <c r="C53" s="11">
        <f t="shared" si="0"/>
        <v>50</v>
      </c>
      <c r="E53" s="1"/>
      <c r="G53" s="1"/>
      <c r="I53" s="1"/>
      <c r="K53" s="1"/>
      <c r="M53" s="1"/>
      <c r="O53" s="1"/>
      <c r="Q53" s="1"/>
      <c r="S53" s="1"/>
      <c r="U53" s="1"/>
      <c r="W53" s="1"/>
      <c r="Y53" s="1"/>
      <c r="AA53" s="1"/>
      <c r="AC53" s="1"/>
      <c r="AE53" s="1"/>
      <c r="AG53" s="1"/>
      <c r="AI53" s="1"/>
      <c r="AK53" s="1"/>
      <c r="AM53" s="1"/>
      <c r="AO53" s="1"/>
      <c r="AQ53" s="1"/>
      <c r="AS53" s="1"/>
      <c r="AU53" s="1"/>
      <c r="AW53" s="1"/>
      <c r="AY53" s="1"/>
      <c r="BA53" s="1"/>
      <c r="BC53" s="1"/>
      <c r="BE53" s="1"/>
      <c r="BG53" s="1"/>
      <c r="BI53" s="1"/>
      <c r="BK53" s="1"/>
      <c r="BM53" s="1"/>
      <c r="BO53" s="1"/>
      <c r="BQ53" s="1"/>
      <c r="BS53" s="1"/>
      <c r="BU53" s="1"/>
      <c r="BW53" s="1"/>
    </row>
    <row r="54" spans="1:75" ht="3" customHeight="1" x14ac:dyDescent="0.35">
      <c r="A54" s="5">
        <v>52</v>
      </c>
      <c r="C54" s="11">
        <f t="shared" si="0"/>
        <v>0</v>
      </c>
    </row>
    <row r="55" spans="1:75" ht="7" customHeight="1" x14ac:dyDescent="0.35">
      <c r="A55" s="5">
        <v>53</v>
      </c>
      <c r="C55" s="11">
        <f t="shared" si="0"/>
        <v>51</v>
      </c>
      <c r="E55" s="1"/>
      <c r="G55" s="1"/>
      <c r="I55" s="1"/>
      <c r="K55" s="1"/>
      <c r="M55" s="1"/>
      <c r="O55" s="1"/>
      <c r="Q55" s="1"/>
      <c r="S55" s="1"/>
      <c r="U55" s="1"/>
      <c r="W55" s="1"/>
      <c r="Y55" s="1"/>
      <c r="AA55" s="1"/>
      <c r="AC55" s="1"/>
      <c r="AE55" s="1"/>
      <c r="AG55" s="1"/>
      <c r="AI55" s="1"/>
      <c r="AK55" s="1"/>
      <c r="AM55" s="1"/>
      <c r="AO55" s="1"/>
      <c r="AQ55" s="1"/>
      <c r="AS55" s="1"/>
      <c r="AU55" s="1"/>
      <c r="AW55" s="1"/>
      <c r="AY55" s="1"/>
      <c r="BA55" s="1"/>
      <c r="BC55" s="1"/>
      <c r="BE55" s="1"/>
      <c r="BG55" s="1"/>
      <c r="BI55" s="1"/>
      <c r="BK55" s="1"/>
      <c r="BM55" s="1"/>
      <c r="BO55" s="1"/>
      <c r="BQ55" s="1"/>
      <c r="BS55" s="1"/>
      <c r="BU55" s="1"/>
      <c r="BW55" s="1"/>
    </row>
    <row r="56" spans="1:75" ht="3" customHeight="1" x14ac:dyDescent="0.35">
      <c r="A56" s="5">
        <v>54</v>
      </c>
      <c r="C56" s="11">
        <f t="shared" si="0"/>
        <v>0</v>
      </c>
    </row>
    <row r="57" spans="1:75" ht="7" customHeight="1" x14ac:dyDescent="0.35">
      <c r="A57" s="5">
        <v>55</v>
      </c>
      <c r="C57" s="11">
        <f t="shared" si="0"/>
        <v>52</v>
      </c>
      <c r="E57" s="1"/>
      <c r="G57" s="1"/>
      <c r="I57" s="1"/>
      <c r="K57" s="1"/>
      <c r="M57" s="1"/>
      <c r="O57" s="1"/>
      <c r="Q57" s="1"/>
      <c r="S57" s="1"/>
      <c r="U57" s="1"/>
      <c r="W57" s="1"/>
      <c r="Y57" s="1"/>
      <c r="AA57" s="1"/>
      <c r="AC57" s="1"/>
      <c r="AE57" s="1"/>
      <c r="AG57" s="1"/>
      <c r="AI57" s="1"/>
      <c r="AK57" s="1"/>
      <c r="AM57" s="1"/>
      <c r="AO57" s="1"/>
      <c r="AQ57" s="1"/>
      <c r="AS57" s="1"/>
      <c r="AU57" s="1"/>
      <c r="AW57" s="1"/>
      <c r="AY57" s="1"/>
      <c r="BA57" s="1"/>
      <c r="BC57" s="1"/>
      <c r="BE57" s="1"/>
      <c r="BG57" s="1"/>
      <c r="BI57" s="1"/>
      <c r="BK57" s="1"/>
      <c r="BM57" s="1"/>
      <c r="BO57" s="1"/>
      <c r="BQ57" s="1"/>
      <c r="BS57" s="1"/>
      <c r="BU57" s="1"/>
      <c r="BW57" s="1"/>
    </row>
    <row r="58" spans="1:75" ht="3" customHeight="1" x14ac:dyDescent="0.35">
      <c r="A58" s="5">
        <v>56</v>
      </c>
      <c r="C58" s="11">
        <f t="shared" si="0"/>
        <v>0</v>
      </c>
    </row>
    <row r="59" spans="1:75" ht="7" customHeight="1" x14ac:dyDescent="0.35">
      <c r="A59" s="5">
        <v>57</v>
      </c>
      <c r="C59" s="11">
        <f t="shared" si="0"/>
        <v>53</v>
      </c>
      <c r="E59" s="1"/>
      <c r="G59" s="1"/>
      <c r="I59" s="1"/>
      <c r="K59" s="1"/>
      <c r="M59" s="1"/>
      <c r="O59" s="1"/>
      <c r="Q59" s="1"/>
      <c r="S59" s="1"/>
      <c r="U59" s="1"/>
      <c r="W59" s="1"/>
      <c r="Y59" s="1"/>
      <c r="AA59" s="1"/>
      <c r="AC59" s="1"/>
      <c r="AE59" s="1"/>
      <c r="AG59" s="1"/>
      <c r="AI59" s="1"/>
      <c r="AK59" s="1"/>
      <c r="AM59" s="1"/>
      <c r="AO59" s="1"/>
      <c r="AQ59" s="1"/>
      <c r="AS59" s="1"/>
      <c r="AU59" s="1"/>
      <c r="AW59" s="1"/>
      <c r="AY59" s="1"/>
      <c r="BA59" s="1"/>
      <c r="BC59" s="1"/>
      <c r="BE59" s="1"/>
      <c r="BG59" s="1"/>
      <c r="BI59" s="1"/>
      <c r="BK59" s="1"/>
      <c r="BM59" s="1"/>
      <c r="BO59" s="1"/>
      <c r="BQ59" s="1"/>
      <c r="BS59" s="1"/>
      <c r="BU59" s="1"/>
      <c r="BW59" s="1"/>
    </row>
    <row r="60" spans="1:75" ht="3" customHeight="1" x14ac:dyDescent="0.35">
      <c r="A60" s="5">
        <v>58</v>
      </c>
      <c r="C60" s="11">
        <f t="shared" si="0"/>
        <v>0</v>
      </c>
    </row>
    <row r="61" spans="1:75" ht="7" customHeight="1" x14ac:dyDescent="0.35">
      <c r="A61" s="5">
        <v>59</v>
      </c>
      <c r="C61" s="11">
        <f t="shared" si="0"/>
        <v>54</v>
      </c>
      <c r="E61" s="1"/>
      <c r="G61" s="1"/>
      <c r="I61" s="1"/>
      <c r="K61" s="1"/>
      <c r="M61" s="1"/>
      <c r="O61" s="1"/>
      <c r="Q61" s="1"/>
      <c r="S61" s="1"/>
      <c r="U61" s="1"/>
      <c r="W61" s="1"/>
      <c r="Y61" s="1"/>
      <c r="AA61" s="1"/>
      <c r="AC61" s="1"/>
      <c r="AE61" s="1"/>
      <c r="AG61" s="1"/>
      <c r="AI61" s="1"/>
      <c r="AK61" s="1"/>
      <c r="AM61" s="1"/>
      <c r="AO61" s="1"/>
      <c r="AQ61" s="1"/>
      <c r="AS61" s="1"/>
      <c r="AU61" s="1"/>
      <c r="AW61" s="1"/>
      <c r="AY61" s="1"/>
      <c r="BA61" s="1"/>
      <c r="BC61" s="1"/>
      <c r="BE61" s="1"/>
      <c r="BG61" s="1"/>
      <c r="BI61" s="1"/>
      <c r="BK61" s="1"/>
      <c r="BM61" s="1"/>
      <c r="BO61" s="1"/>
      <c r="BQ61" s="1"/>
      <c r="BS61" s="1"/>
      <c r="BU61" s="1"/>
      <c r="BW61" s="1"/>
    </row>
    <row r="62" spans="1:75" ht="3" customHeight="1" x14ac:dyDescent="0.35">
      <c r="A62" s="5">
        <v>60</v>
      </c>
      <c r="C62" s="11">
        <f t="shared" si="0"/>
        <v>0</v>
      </c>
    </row>
    <row r="63" spans="1:75" ht="7" customHeight="1" x14ac:dyDescent="0.35">
      <c r="A63" s="5">
        <v>61</v>
      </c>
      <c r="C63" s="11">
        <f t="shared" si="0"/>
        <v>55</v>
      </c>
      <c r="E63" s="1"/>
      <c r="G63" s="1"/>
      <c r="I63" s="1"/>
      <c r="K63" s="1"/>
      <c r="M63" s="1"/>
      <c r="O63" s="1"/>
      <c r="Q63" s="1"/>
      <c r="S63" s="1"/>
      <c r="U63" s="1"/>
      <c r="W63" s="1"/>
      <c r="Y63" s="1"/>
      <c r="AA63" s="1"/>
      <c r="AC63" s="1"/>
      <c r="AE63" s="1"/>
      <c r="AG63" s="1"/>
      <c r="AI63" s="1"/>
      <c r="AK63" s="1"/>
      <c r="AM63" s="1"/>
      <c r="AO63" s="1"/>
      <c r="AQ63" s="1"/>
      <c r="AS63" s="1"/>
      <c r="AU63" s="1"/>
      <c r="AW63" s="1"/>
      <c r="AY63" s="1"/>
      <c r="BA63" s="1"/>
      <c r="BC63" s="1"/>
      <c r="BE63" s="1"/>
      <c r="BG63" s="1"/>
      <c r="BI63" s="1"/>
      <c r="BK63" s="1"/>
      <c r="BM63" s="1"/>
      <c r="BO63" s="1"/>
      <c r="BQ63" s="1"/>
      <c r="BS63" s="1"/>
      <c r="BU63" s="1"/>
      <c r="BW63" s="1"/>
    </row>
    <row r="64" spans="1:75" ht="3" customHeight="1" x14ac:dyDescent="0.35">
      <c r="A64" s="5">
        <v>62</v>
      </c>
      <c r="C64" s="11">
        <f t="shared" si="0"/>
        <v>0</v>
      </c>
    </row>
    <row r="65" spans="1:75" ht="7" customHeight="1" x14ac:dyDescent="0.35">
      <c r="A65" s="5">
        <v>63</v>
      </c>
      <c r="C65" s="11">
        <f t="shared" si="0"/>
        <v>56</v>
      </c>
      <c r="E65" s="1"/>
      <c r="G65" s="1"/>
      <c r="I65" s="1"/>
      <c r="K65" s="1"/>
      <c r="M65" s="1"/>
      <c r="O65" s="1"/>
      <c r="Q65" s="1"/>
      <c r="S65" s="1"/>
      <c r="U65" s="1"/>
      <c r="W65" s="1"/>
      <c r="Y65" s="1"/>
      <c r="AA65" s="1"/>
      <c r="AC65" s="1"/>
      <c r="AE65" s="1"/>
      <c r="AG65" s="1"/>
      <c r="AI65" s="1"/>
      <c r="AK65" s="1"/>
      <c r="AM65" s="1"/>
      <c r="AO65" s="1"/>
      <c r="AQ65" s="1"/>
      <c r="AS65" s="1"/>
      <c r="AU65" s="1"/>
      <c r="AW65" s="1"/>
      <c r="AY65" s="1"/>
      <c r="BA65" s="1"/>
      <c r="BC65" s="1"/>
      <c r="BE65" s="1"/>
      <c r="BG65" s="1"/>
      <c r="BI65" s="1"/>
      <c r="BK65" s="1"/>
      <c r="BM65" s="1"/>
      <c r="BO65" s="1"/>
      <c r="BQ65" s="1"/>
      <c r="BS65" s="1"/>
      <c r="BU65" s="1"/>
      <c r="BW65" s="1"/>
    </row>
    <row r="66" spans="1:75" ht="3" customHeight="1" x14ac:dyDescent="0.35">
      <c r="A66" s="5">
        <v>64</v>
      </c>
      <c r="C66" s="11">
        <f t="shared" si="0"/>
        <v>0</v>
      </c>
    </row>
    <row r="67" spans="1:75" ht="7" customHeight="1" x14ac:dyDescent="0.35">
      <c r="A67" s="5">
        <v>65</v>
      </c>
      <c r="C67" s="11">
        <f t="shared" si="0"/>
        <v>57</v>
      </c>
      <c r="E67" s="1"/>
      <c r="G67" s="1"/>
      <c r="I67" s="1"/>
      <c r="K67" s="1"/>
      <c r="M67" s="1"/>
      <c r="O67" s="1"/>
      <c r="Q67" s="1"/>
      <c r="S67" s="1"/>
      <c r="U67" s="1"/>
      <c r="W67" s="1"/>
      <c r="Y67" s="1"/>
      <c r="AA67" s="1"/>
      <c r="AC67" s="1"/>
      <c r="AE67" s="1"/>
      <c r="AG67" s="1"/>
      <c r="AI67" s="1"/>
      <c r="AK67" s="1"/>
      <c r="AM67" s="1"/>
      <c r="AO67" s="1"/>
      <c r="AQ67" s="1"/>
      <c r="AS67" s="1"/>
      <c r="AU67" s="1"/>
      <c r="AW67" s="1"/>
      <c r="AY67" s="1"/>
      <c r="BA67" s="1"/>
      <c r="BC67" s="1"/>
      <c r="BE67" s="1"/>
      <c r="BG67" s="1"/>
      <c r="BI67" s="1"/>
      <c r="BK67" s="1"/>
      <c r="BM67" s="1"/>
      <c r="BO67" s="1"/>
      <c r="BQ67" s="1"/>
      <c r="BS67" s="1"/>
      <c r="BU67" s="1"/>
      <c r="BW67" s="1"/>
    </row>
    <row r="68" spans="1:75" ht="3" customHeight="1" x14ac:dyDescent="0.35">
      <c r="A68" s="5">
        <v>66</v>
      </c>
      <c r="C68" s="11">
        <f t="shared" si="0"/>
        <v>0</v>
      </c>
    </row>
    <row r="69" spans="1:75" ht="7" customHeight="1" x14ac:dyDescent="0.35">
      <c r="A69" s="5">
        <v>67</v>
      </c>
      <c r="C69" s="11">
        <f t="shared" si="0"/>
        <v>58</v>
      </c>
      <c r="E69" s="1"/>
      <c r="G69" s="1"/>
      <c r="I69" s="1"/>
      <c r="K69" s="1"/>
      <c r="M69" s="1"/>
      <c r="O69" s="1"/>
      <c r="Q69" s="1"/>
      <c r="S69" s="1"/>
      <c r="U69" s="1"/>
      <c r="W69" s="1"/>
      <c r="Y69" s="1"/>
      <c r="AA69" s="1"/>
      <c r="AC69" s="1"/>
      <c r="AE69" s="1"/>
      <c r="AG69" s="1"/>
      <c r="AI69" s="1"/>
      <c r="AK69" s="1"/>
      <c r="AM69" s="1"/>
      <c r="AO69" s="1"/>
      <c r="AQ69" s="1"/>
      <c r="AS69" s="1"/>
      <c r="AU69" s="1"/>
      <c r="AW69" s="1"/>
      <c r="AY69" s="1"/>
      <c r="BA69" s="1"/>
      <c r="BC69" s="1"/>
      <c r="BE69" s="1"/>
      <c r="BG69" s="1"/>
      <c r="BI69" s="1"/>
      <c r="BK69" s="1"/>
      <c r="BM69" s="1"/>
      <c r="BO69" s="1"/>
      <c r="BQ69" s="1"/>
      <c r="BS69" s="1"/>
      <c r="BU69" s="1"/>
      <c r="BW69" s="1"/>
    </row>
    <row r="70" spans="1:75" ht="3" customHeight="1" x14ac:dyDescent="0.35">
      <c r="A70" s="5">
        <v>68</v>
      </c>
      <c r="C70" s="11">
        <f t="shared" ref="C70:C114" si="1">IF(MOD(A70,2)&lt;&gt;0,C68+1,0)</f>
        <v>0</v>
      </c>
    </row>
    <row r="71" spans="1:75" ht="7" customHeight="1" x14ac:dyDescent="0.35">
      <c r="A71" s="5">
        <v>69</v>
      </c>
      <c r="C71" s="11">
        <f t="shared" si="1"/>
        <v>59</v>
      </c>
      <c r="E71" s="1"/>
      <c r="G71" s="1"/>
      <c r="I71" s="1"/>
      <c r="K71" s="1"/>
      <c r="M71" s="1"/>
      <c r="O71" s="1"/>
      <c r="Q71" s="1"/>
      <c r="S71" s="1"/>
      <c r="U71" s="1"/>
      <c r="W71" s="1"/>
      <c r="Y71" s="1"/>
      <c r="AA71" s="1"/>
      <c r="AC71" s="1"/>
      <c r="AE71" s="1"/>
      <c r="AG71" s="1"/>
      <c r="AI71" s="1"/>
      <c r="AK71" s="1"/>
      <c r="AM71" s="1"/>
      <c r="AO71" s="1"/>
      <c r="AQ71" s="1"/>
      <c r="AS71" s="1"/>
      <c r="AU71" s="1"/>
      <c r="AW71" s="1"/>
      <c r="AY71" s="1"/>
      <c r="BA71" s="1"/>
      <c r="BC71" s="1"/>
      <c r="BE71" s="1"/>
      <c r="BG71" s="1"/>
      <c r="BI71" s="1"/>
      <c r="BK71" s="1"/>
      <c r="BM71" s="1"/>
      <c r="BO71" s="1"/>
      <c r="BQ71" s="1"/>
      <c r="BS71" s="1"/>
      <c r="BU71" s="1"/>
      <c r="BW71" s="1"/>
    </row>
    <row r="72" spans="1:75" ht="3" customHeight="1" x14ac:dyDescent="0.35">
      <c r="A72" s="5">
        <v>70</v>
      </c>
      <c r="C72" s="11">
        <f t="shared" si="1"/>
        <v>0</v>
      </c>
    </row>
    <row r="73" spans="1:75" ht="7" customHeight="1" x14ac:dyDescent="0.35">
      <c r="A73" s="5">
        <v>71</v>
      </c>
      <c r="C73" s="11">
        <f t="shared" si="1"/>
        <v>60</v>
      </c>
      <c r="E73" s="6"/>
      <c r="G73" s="6"/>
      <c r="I73" s="6"/>
      <c r="K73" s="6"/>
      <c r="M73" s="6"/>
      <c r="O73" s="6"/>
      <c r="Q73" s="6"/>
      <c r="S73" s="6"/>
      <c r="U73" s="6"/>
      <c r="W73" s="6"/>
      <c r="Y73" s="6"/>
      <c r="AA73" s="6"/>
      <c r="AC73" s="6"/>
      <c r="AE73" s="6"/>
      <c r="AG73" s="6"/>
      <c r="AI73" s="6"/>
      <c r="AK73" s="6"/>
      <c r="AM73" s="6"/>
      <c r="AO73" s="6"/>
      <c r="AQ73" s="6"/>
      <c r="AS73" s="6"/>
      <c r="AU73" s="6"/>
      <c r="AW73" s="6"/>
      <c r="AY73" s="6"/>
      <c r="BA73" s="6"/>
      <c r="BC73" s="6"/>
      <c r="BE73" s="6"/>
      <c r="BG73" s="6"/>
      <c r="BI73" s="6"/>
      <c r="BK73" s="6"/>
      <c r="BM73" s="6"/>
      <c r="BO73" s="6"/>
      <c r="BQ73" s="6"/>
      <c r="BS73" s="6"/>
      <c r="BU73" s="6"/>
      <c r="BW73" s="6"/>
    </row>
    <row r="74" spans="1:75" ht="3" customHeight="1" x14ac:dyDescent="0.35">
      <c r="A74" s="5">
        <v>50</v>
      </c>
      <c r="C74" s="11">
        <f t="shared" si="1"/>
        <v>0</v>
      </c>
    </row>
    <row r="75" spans="1:75" ht="7" customHeight="1" x14ac:dyDescent="0.35">
      <c r="A75" s="5">
        <v>51</v>
      </c>
      <c r="C75" s="11">
        <f t="shared" si="1"/>
        <v>61</v>
      </c>
      <c r="E75" s="6"/>
      <c r="G75" s="6"/>
      <c r="I75" s="6"/>
      <c r="K75" s="6"/>
      <c r="M75" s="6"/>
      <c r="O75" s="6"/>
      <c r="Q75" s="6"/>
      <c r="S75" s="6"/>
      <c r="U75" s="6"/>
      <c r="W75" s="6"/>
      <c r="Y75" s="6"/>
      <c r="AA75" s="6"/>
      <c r="AC75" s="6"/>
      <c r="AE75" s="6"/>
      <c r="AG75" s="6"/>
      <c r="AI75" s="6"/>
      <c r="AK75" s="6"/>
      <c r="AM75" s="6"/>
      <c r="AO75" s="6"/>
      <c r="AQ75" s="6"/>
      <c r="AS75" s="6"/>
      <c r="AU75" s="6"/>
      <c r="AW75" s="6"/>
      <c r="AY75" s="6"/>
      <c r="BA75" s="6"/>
      <c r="BC75" s="6"/>
      <c r="BE75" s="6"/>
      <c r="BG75" s="6"/>
      <c r="BI75" s="6"/>
      <c r="BK75" s="6"/>
      <c r="BM75" s="6"/>
      <c r="BO75" s="6"/>
      <c r="BQ75" s="6"/>
      <c r="BS75" s="6"/>
      <c r="BU75" s="6"/>
      <c r="BW75" s="6"/>
    </row>
    <row r="76" spans="1:75" ht="3" customHeight="1" x14ac:dyDescent="0.35">
      <c r="A76" s="5">
        <v>52</v>
      </c>
      <c r="C76" s="11">
        <f t="shared" si="1"/>
        <v>0</v>
      </c>
    </row>
    <row r="77" spans="1:75" ht="7" customHeight="1" x14ac:dyDescent="0.35">
      <c r="A77" s="5">
        <v>53</v>
      </c>
      <c r="C77" s="11">
        <f t="shared" si="1"/>
        <v>62</v>
      </c>
      <c r="E77" s="6"/>
      <c r="G77" s="6"/>
      <c r="I77" s="6"/>
      <c r="K77" s="6"/>
      <c r="M77" s="6"/>
      <c r="O77" s="6"/>
      <c r="Q77" s="6"/>
      <c r="S77" s="6"/>
      <c r="U77" s="6"/>
      <c r="W77" s="6"/>
      <c r="Y77" s="6"/>
      <c r="AA77" s="6"/>
      <c r="AC77" s="6"/>
      <c r="AE77" s="6"/>
      <c r="AG77" s="6"/>
      <c r="AI77" s="6"/>
      <c r="AK77" s="6"/>
      <c r="AM77" s="6"/>
      <c r="AO77" s="6"/>
      <c r="AQ77" s="6"/>
      <c r="AS77" s="6"/>
      <c r="AU77" s="6"/>
      <c r="AW77" s="6"/>
      <c r="AY77" s="6"/>
      <c r="BA77" s="6"/>
      <c r="BC77" s="6"/>
      <c r="BE77" s="6"/>
      <c r="BG77" s="6"/>
      <c r="BI77" s="6"/>
      <c r="BK77" s="6"/>
      <c r="BM77" s="6"/>
      <c r="BO77" s="6"/>
      <c r="BQ77" s="6"/>
      <c r="BS77" s="6"/>
      <c r="BU77" s="6"/>
      <c r="BW77" s="6"/>
    </row>
    <row r="78" spans="1:75" ht="3" customHeight="1" x14ac:dyDescent="0.35">
      <c r="A78" s="5">
        <v>54</v>
      </c>
      <c r="C78" s="11">
        <f t="shared" si="1"/>
        <v>0</v>
      </c>
    </row>
    <row r="79" spans="1:75" ht="7" customHeight="1" x14ac:dyDescent="0.35">
      <c r="A79" s="5">
        <v>55</v>
      </c>
      <c r="C79" s="11">
        <f t="shared" si="1"/>
        <v>63</v>
      </c>
      <c r="E79" s="6"/>
      <c r="G79" s="6"/>
      <c r="I79" s="6"/>
      <c r="K79" s="6"/>
      <c r="M79" s="6"/>
      <c r="O79" s="6"/>
      <c r="Q79" s="6"/>
      <c r="S79" s="6"/>
      <c r="U79" s="6"/>
      <c r="W79" s="6"/>
      <c r="Y79" s="6"/>
      <c r="AA79" s="6"/>
      <c r="AC79" s="6"/>
      <c r="AE79" s="6"/>
      <c r="AG79" s="6"/>
      <c r="AI79" s="6"/>
      <c r="AK79" s="6"/>
      <c r="AM79" s="6"/>
      <c r="AO79" s="6"/>
      <c r="AQ79" s="6"/>
      <c r="AS79" s="6"/>
      <c r="AU79" s="6"/>
      <c r="AW79" s="6"/>
      <c r="AY79" s="6"/>
      <c r="BA79" s="6"/>
      <c r="BC79" s="6"/>
      <c r="BE79" s="6"/>
      <c r="BG79" s="6"/>
      <c r="BI79" s="6"/>
      <c r="BK79" s="6"/>
      <c r="BM79" s="6"/>
      <c r="BO79" s="6"/>
      <c r="BQ79" s="6"/>
      <c r="BS79" s="6"/>
      <c r="BU79" s="6"/>
      <c r="BW79" s="6"/>
    </row>
    <row r="80" spans="1:75" ht="3" customHeight="1" x14ac:dyDescent="0.35">
      <c r="A80" s="5">
        <v>56</v>
      </c>
      <c r="C80" s="11">
        <f t="shared" si="1"/>
        <v>0</v>
      </c>
    </row>
    <row r="81" spans="1:75" ht="7" customHeight="1" x14ac:dyDescent="0.35">
      <c r="A81" s="5">
        <v>57</v>
      </c>
      <c r="C81" s="11">
        <f t="shared" si="1"/>
        <v>64</v>
      </c>
      <c r="E81" s="6"/>
      <c r="G81" s="6"/>
      <c r="I81" s="6"/>
      <c r="K81" s="6"/>
      <c r="M81" s="6"/>
      <c r="O81" s="6"/>
      <c r="Q81" s="6"/>
      <c r="S81" s="6"/>
      <c r="U81" s="6"/>
      <c r="W81" s="6"/>
      <c r="Y81" s="6"/>
      <c r="AA81" s="6"/>
      <c r="AC81" s="6"/>
      <c r="AE81" s="6"/>
      <c r="AG81" s="6"/>
      <c r="AI81" s="6"/>
      <c r="AK81" s="6"/>
      <c r="AM81" s="6"/>
      <c r="AO81" s="6"/>
      <c r="AQ81" s="6"/>
      <c r="AS81" s="6"/>
      <c r="AU81" s="6"/>
      <c r="AW81" s="6"/>
      <c r="AY81" s="6"/>
      <c r="BA81" s="6"/>
      <c r="BC81" s="6"/>
      <c r="BE81" s="6"/>
      <c r="BG81" s="6"/>
      <c r="BI81" s="6"/>
      <c r="BK81" s="6"/>
      <c r="BM81" s="6"/>
      <c r="BO81" s="6"/>
      <c r="BQ81" s="6"/>
      <c r="BS81" s="6"/>
      <c r="BU81" s="6"/>
      <c r="BW81" s="6"/>
    </row>
    <row r="82" spans="1:75" ht="3" customHeight="1" x14ac:dyDescent="0.35">
      <c r="A82" s="5">
        <v>58</v>
      </c>
      <c r="C82" s="11">
        <f t="shared" si="1"/>
        <v>0</v>
      </c>
    </row>
    <row r="83" spans="1:75" ht="7" customHeight="1" x14ac:dyDescent="0.35">
      <c r="A83" s="5">
        <v>59</v>
      </c>
      <c r="C83" s="11">
        <f t="shared" si="1"/>
        <v>65</v>
      </c>
      <c r="E83" s="6"/>
      <c r="G83" s="6"/>
      <c r="I83" s="6"/>
      <c r="K83" s="6"/>
      <c r="M83" s="6"/>
      <c r="O83" s="6"/>
      <c r="Q83" s="6"/>
      <c r="S83" s="6"/>
      <c r="U83" s="6"/>
      <c r="W83" s="6"/>
      <c r="Y83" s="6"/>
      <c r="AA83" s="6"/>
      <c r="AC83" s="6"/>
      <c r="AE83" s="6"/>
      <c r="AG83" s="6"/>
      <c r="AI83" s="6"/>
      <c r="AK83" s="6"/>
      <c r="AM83" s="6"/>
      <c r="AO83" s="6"/>
      <c r="AQ83" s="6"/>
      <c r="AS83" s="6"/>
      <c r="AU83" s="6"/>
      <c r="AW83" s="6"/>
      <c r="AY83" s="6"/>
      <c r="BA83" s="6"/>
      <c r="BC83" s="6"/>
      <c r="BE83" s="6"/>
      <c r="BG83" s="6"/>
      <c r="BI83" s="6"/>
      <c r="BK83" s="6"/>
      <c r="BM83" s="6"/>
      <c r="BO83" s="6"/>
      <c r="BQ83" s="6"/>
      <c r="BS83" s="6"/>
      <c r="BU83" s="6"/>
      <c r="BW83" s="6"/>
    </row>
    <row r="84" spans="1:75" ht="3" customHeight="1" x14ac:dyDescent="0.35">
      <c r="A84" s="5">
        <v>60</v>
      </c>
      <c r="C84" s="11">
        <f t="shared" si="1"/>
        <v>0</v>
      </c>
    </row>
    <row r="85" spans="1:75" ht="7" customHeight="1" x14ac:dyDescent="0.35">
      <c r="A85" s="5">
        <v>61</v>
      </c>
      <c r="C85" s="11">
        <f t="shared" si="1"/>
        <v>66</v>
      </c>
      <c r="E85" s="6"/>
      <c r="G85" s="6"/>
      <c r="I85" s="6"/>
      <c r="K85" s="6"/>
      <c r="M85" s="6"/>
      <c r="O85" s="6"/>
      <c r="Q85" s="6"/>
      <c r="S85" s="6"/>
      <c r="U85" s="6"/>
      <c r="W85" s="6"/>
      <c r="Y85" s="6"/>
      <c r="AA85" s="6"/>
      <c r="AC85" s="6"/>
      <c r="AE85" s="6"/>
      <c r="AG85" s="6"/>
      <c r="AI85" s="6"/>
      <c r="AK85" s="6"/>
      <c r="AM85" s="6"/>
      <c r="AO85" s="6"/>
      <c r="AQ85" s="6"/>
      <c r="AS85" s="6"/>
      <c r="AU85" s="6"/>
      <c r="AW85" s="6"/>
      <c r="AY85" s="6"/>
      <c r="BA85" s="6"/>
      <c r="BC85" s="6"/>
      <c r="BE85" s="6"/>
      <c r="BG85" s="6"/>
      <c r="BI85" s="6"/>
      <c r="BK85" s="6"/>
      <c r="BM85" s="6"/>
      <c r="BO85" s="6"/>
      <c r="BQ85" s="6"/>
      <c r="BS85" s="6"/>
      <c r="BU85" s="6"/>
      <c r="BW85" s="6"/>
    </row>
    <row r="86" spans="1:75" ht="3" customHeight="1" x14ac:dyDescent="0.35">
      <c r="A86" s="5">
        <v>62</v>
      </c>
      <c r="C86" s="11">
        <f t="shared" si="1"/>
        <v>0</v>
      </c>
    </row>
    <row r="87" spans="1:75" ht="7" customHeight="1" x14ac:dyDescent="0.35">
      <c r="A87" s="5">
        <v>63</v>
      </c>
      <c r="C87" s="11">
        <f t="shared" si="1"/>
        <v>67</v>
      </c>
      <c r="E87" s="6"/>
      <c r="G87" s="6"/>
      <c r="I87" s="6"/>
      <c r="K87" s="6"/>
      <c r="M87" s="6"/>
      <c r="O87" s="6"/>
      <c r="Q87" s="6"/>
      <c r="S87" s="6"/>
      <c r="U87" s="6"/>
      <c r="W87" s="6"/>
      <c r="Y87" s="6"/>
      <c r="AA87" s="6"/>
      <c r="AC87" s="6"/>
      <c r="AE87" s="6"/>
      <c r="AG87" s="6"/>
      <c r="AI87" s="6"/>
      <c r="AK87" s="6"/>
      <c r="AM87" s="6"/>
      <c r="AO87" s="6"/>
      <c r="AQ87" s="6"/>
      <c r="AS87" s="6"/>
      <c r="AU87" s="6"/>
      <c r="AW87" s="6"/>
      <c r="AY87" s="6"/>
      <c r="BA87" s="6"/>
      <c r="BC87" s="6"/>
      <c r="BE87" s="6"/>
      <c r="BG87" s="6"/>
      <c r="BI87" s="6"/>
      <c r="BK87" s="6"/>
      <c r="BM87" s="6"/>
      <c r="BO87" s="6"/>
      <c r="BQ87" s="6"/>
      <c r="BS87" s="6"/>
      <c r="BU87" s="6"/>
      <c r="BW87" s="6"/>
    </row>
    <row r="88" spans="1:75" ht="3" customHeight="1" x14ac:dyDescent="0.35">
      <c r="A88" s="5">
        <v>64</v>
      </c>
      <c r="C88" s="11">
        <f t="shared" si="1"/>
        <v>0</v>
      </c>
    </row>
    <row r="89" spans="1:75" ht="7" customHeight="1" x14ac:dyDescent="0.35">
      <c r="A89" s="5">
        <v>65</v>
      </c>
      <c r="C89" s="11">
        <f t="shared" si="1"/>
        <v>68</v>
      </c>
      <c r="E89" s="6"/>
      <c r="G89" s="6"/>
      <c r="I89" s="6"/>
      <c r="K89" s="6"/>
      <c r="M89" s="6"/>
      <c r="O89" s="6"/>
      <c r="Q89" s="6"/>
      <c r="S89" s="6"/>
      <c r="U89" s="6"/>
      <c r="W89" s="6"/>
      <c r="Y89" s="6"/>
      <c r="AA89" s="6"/>
      <c r="AC89" s="6"/>
      <c r="AE89" s="6"/>
      <c r="AG89" s="6"/>
      <c r="AI89" s="6"/>
      <c r="AK89" s="6"/>
      <c r="AM89" s="6"/>
      <c r="AO89" s="6"/>
      <c r="AQ89" s="6"/>
      <c r="AS89" s="6"/>
      <c r="AU89" s="6"/>
      <c r="AW89" s="6"/>
      <c r="AY89" s="6"/>
      <c r="BA89" s="6"/>
      <c r="BC89" s="6"/>
      <c r="BE89" s="6"/>
      <c r="BG89" s="6"/>
      <c r="BI89" s="6"/>
      <c r="BK89" s="6"/>
      <c r="BM89" s="6"/>
      <c r="BO89" s="6"/>
      <c r="BQ89" s="6"/>
      <c r="BS89" s="6"/>
      <c r="BU89" s="6"/>
      <c r="BW89" s="6"/>
    </row>
    <row r="90" spans="1:75" ht="3" customHeight="1" x14ac:dyDescent="0.35">
      <c r="A90" s="5">
        <v>66</v>
      </c>
      <c r="C90" s="11">
        <f t="shared" si="1"/>
        <v>0</v>
      </c>
    </row>
    <row r="91" spans="1:75" ht="7" customHeight="1" x14ac:dyDescent="0.35">
      <c r="A91" s="5">
        <v>67</v>
      </c>
      <c r="C91" s="11">
        <f t="shared" si="1"/>
        <v>69</v>
      </c>
      <c r="E91" s="6"/>
      <c r="G91" s="6"/>
      <c r="I91" s="6"/>
      <c r="K91" s="6"/>
      <c r="M91" s="6"/>
      <c r="O91" s="6"/>
      <c r="Q91" s="6"/>
      <c r="S91" s="6"/>
      <c r="U91" s="6"/>
      <c r="W91" s="6"/>
      <c r="Y91" s="6"/>
      <c r="AA91" s="6"/>
      <c r="AC91" s="6"/>
      <c r="AE91" s="6"/>
      <c r="AG91" s="6"/>
      <c r="AI91" s="6"/>
      <c r="AK91" s="6"/>
      <c r="AM91" s="6"/>
      <c r="AO91" s="6"/>
      <c r="AQ91" s="6"/>
      <c r="AS91" s="6"/>
      <c r="AU91" s="6"/>
      <c r="AW91" s="6"/>
      <c r="AY91" s="6"/>
      <c r="BA91" s="6"/>
      <c r="BC91" s="6"/>
      <c r="BE91" s="6"/>
      <c r="BG91" s="6"/>
      <c r="BI91" s="6"/>
      <c r="BK91" s="6"/>
      <c r="BM91" s="6"/>
      <c r="BO91" s="6"/>
      <c r="BQ91" s="6"/>
      <c r="BS91" s="6"/>
      <c r="BU91" s="6"/>
      <c r="BW91" s="6"/>
    </row>
    <row r="92" spans="1:75" ht="3" customHeight="1" x14ac:dyDescent="0.35">
      <c r="A92" s="5">
        <v>68</v>
      </c>
      <c r="C92" s="11">
        <f t="shared" si="1"/>
        <v>0</v>
      </c>
    </row>
    <row r="93" spans="1:75" ht="7" customHeight="1" x14ac:dyDescent="0.35">
      <c r="A93" s="5">
        <v>69</v>
      </c>
      <c r="C93" s="11">
        <f t="shared" si="1"/>
        <v>70</v>
      </c>
      <c r="E93" s="6"/>
      <c r="G93" s="6"/>
      <c r="I93" s="6"/>
      <c r="K93" s="6"/>
      <c r="M93" s="6"/>
      <c r="O93" s="6"/>
      <c r="Q93" s="6"/>
      <c r="S93" s="6"/>
      <c r="U93" s="6"/>
      <c r="W93" s="6"/>
      <c r="Y93" s="6"/>
      <c r="AA93" s="6"/>
      <c r="AC93" s="6"/>
      <c r="AE93" s="6"/>
      <c r="AG93" s="6"/>
      <c r="AI93" s="6"/>
      <c r="AK93" s="6"/>
      <c r="AM93" s="6"/>
      <c r="AO93" s="6"/>
      <c r="AQ93" s="6"/>
      <c r="AS93" s="6"/>
      <c r="AU93" s="6"/>
      <c r="AW93" s="6"/>
      <c r="AY93" s="6"/>
      <c r="BA93" s="6"/>
      <c r="BC93" s="6"/>
      <c r="BE93" s="6"/>
      <c r="BG93" s="6"/>
      <c r="BI93" s="6"/>
      <c r="BK93" s="6"/>
      <c r="BM93" s="6"/>
      <c r="BO93" s="6"/>
      <c r="BQ93" s="6"/>
      <c r="BS93" s="6"/>
      <c r="BU93" s="6"/>
      <c r="BW93" s="6"/>
    </row>
    <row r="94" spans="1:75" ht="3" customHeight="1" x14ac:dyDescent="0.35">
      <c r="A94" s="5">
        <v>70</v>
      </c>
      <c r="C94" s="11">
        <f t="shared" si="1"/>
        <v>0</v>
      </c>
    </row>
    <row r="95" spans="1:75" ht="7" customHeight="1" x14ac:dyDescent="0.35">
      <c r="A95" s="5">
        <v>71</v>
      </c>
      <c r="C95" s="11">
        <f t="shared" si="1"/>
        <v>71</v>
      </c>
      <c r="E95" s="6"/>
      <c r="G95" s="6"/>
      <c r="I95" s="6"/>
      <c r="K95" s="6"/>
      <c r="M95" s="6"/>
      <c r="O95" s="6"/>
      <c r="Q95" s="6"/>
      <c r="S95" s="6"/>
      <c r="U95" s="6"/>
      <c r="W95" s="6"/>
      <c r="Y95" s="6"/>
      <c r="AA95" s="6"/>
      <c r="AC95" s="6"/>
      <c r="AE95" s="6"/>
      <c r="AG95" s="6"/>
      <c r="AI95" s="6"/>
      <c r="AK95" s="6"/>
      <c r="AM95" s="6"/>
      <c r="AO95" s="6"/>
      <c r="AQ95" s="6"/>
      <c r="AS95" s="6"/>
      <c r="AU95" s="6"/>
      <c r="AW95" s="6"/>
      <c r="AY95" s="6"/>
      <c r="BA95" s="6"/>
      <c r="BC95" s="6"/>
      <c r="BE95" s="6"/>
      <c r="BG95" s="6"/>
      <c r="BI95" s="6"/>
      <c r="BK95" s="6"/>
      <c r="BM95" s="6"/>
      <c r="BO95" s="6"/>
      <c r="BQ95" s="6"/>
      <c r="BS95" s="6"/>
      <c r="BU95" s="6"/>
      <c r="BW95" s="6"/>
    </row>
    <row r="96" spans="1:75" ht="3" customHeight="1" x14ac:dyDescent="0.35">
      <c r="A96" s="5">
        <v>50</v>
      </c>
      <c r="C96" s="11">
        <f t="shared" si="1"/>
        <v>0</v>
      </c>
    </row>
    <row r="97" spans="1:75" ht="7" customHeight="1" x14ac:dyDescent="0.35">
      <c r="A97" s="5">
        <v>51</v>
      </c>
      <c r="C97" s="11">
        <f t="shared" si="1"/>
        <v>72</v>
      </c>
      <c r="E97" s="6"/>
      <c r="G97" s="6"/>
      <c r="I97" s="6"/>
      <c r="K97" s="6"/>
      <c r="M97" s="6"/>
      <c r="O97" s="6"/>
      <c r="Q97" s="6"/>
      <c r="S97" s="6"/>
      <c r="U97" s="6"/>
      <c r="W97" s="6"/>
      <c r="Y97" s="6"/>
      <c r="AA97" s="6"/>
      <c r="AC97" s="6"/>
      <c r="AE97" s="6"/>
      <c r="AG97" s="6"/>
      <c r="AI97" s="6"/>
      <c r="AK97" s="6"/>
      <c r="AM97" s="6"/>
      <c r="AO97" s="6"/>
      <c r="AQ97" s="6"/>
      <c r="AS97" s="6"/>
      <c r="AU97" s="6"/>
      <c r="AW97" s="6"/>
      <c r="AY97" s="6"/>
      <c r="BA97" s="6"/>
      <c r="BC97" s="6"/>
      <c r="BE97" s="6"/>
      <c r="BG97" s="6"/>
      <c r="BI97" s="6"/>
      <c r="BK97" s="6"/>
      <c r="BM97" s="6"/>
      <c r="BO97" s="6"/>
      <c r="BQ97" s="6"/>
      <c r="BS97" s="6"/>
      <c r="BU97" s="6"/>
      <c r="BW97" s="6"/>
    </row>
    <row r="98" spans="1:75" ht="3" customHeight="1" x14ac:dyDescent="0.35">
      <c r="A98" s="5">
        <v>52</v>
      </c>
      <c r="C98" s="11">
        <f t="shared" si="1"/>
        <v>0</v>
      </c>
    </row>
    <row r="99" spans="1:75" ht="7" customHeight="1" x14ac:dyDescent="0.35">
      <c r="A99" s="5">
        <v>53</v>
      </c>
      <c r="C99" s="11">
        <f t="shared" si="1"/>
        <v>73</v>
      </c>
      <c r="E99" s="6"/>
      <c r="G99" s="6"/>
      <c r="I99" s="6"/>
      <c r="K99" s="6"/>
      <c r="M99" s="6"/>
      <c r="O99" s="6"/>
      <c r="Q99" s="6"/>
      <c r="S99" s="6"/>
      <c r="U99" s="6"/>
      <c r="W99" s="6"/>
      <c r="Y99" s="6"/>
      <c r="AA99" s="6"/>
      <c r="AC99" s="6"/>
      <c r="AE99" s="6"/>
      <c r="AG99" s="6"/>
      <c r="AI99" s="6"/>
      <c r="AK99" s="6"/>
      <c r="AM99" s="6"/>
      <c r="AO99" s="6"/>
      <c r="AQ99" s="6"/>
      <c r="AS99" s="6"/>
      <c r="AU99" s="6"/>
      <c r="AW99" s="6"/>
      <c r="AY99" s="6"/>
      <c r="BA99" s="6"/>
      <c r="BC99" s="6"/>
      <c r="BE99" s="6"/>
      <c r="BG99" s="6"/>
      <c r="BI99" s="6"/>
      <c r="BK99" s="6"/>
      <c r="BM99" s="6"/>
      <c r="BO99" s="6"/>
      <c r="BQ99" s="6"/>
      <c r="BS99" s="6"/>
      <c r="BU99" s="6"/>
      <c r="BW99" s="6"/>
    </row>
    <row r="100" spans="1:75" ht="3" customHeight="1" x14ac:dyDescent="0.35">
      <c r="A100" s="5">
        <v>54</v>
      </c>
      <c r="C100" s="11">
        <f t="shared" si="1"/>
        <v>0</v>
      </c>
    </row>
    <row r="101" spans="1:75" ht="7" customHeight="1" x14ac:dyDescent="0.35">
      <c r="A101" s="5">
        <v>55</v>
      </c>
      <c r="C101" s="11">
        <f t="shared" si="1"/>
        <v>74</v>
      </c>
      <c r="E101" s="6"/>
      <c r="G101" s="6"/>
      <c r="I101" s="6"/>
      <c r="K101" s="6"/>
      <c r="M101" s="6"/>
      <c r="O101" s="6"/>
      <c r="Q101" s="6"/>
      <c r="S101" s="6"/>
      <c r="U101" s="6"/>
      <c r="W101" s="6"/>
      <c r="Y101" s="6"/>
      <c r="AA101" s="6"/>
      <c r="AC101" s="6"/>
      <c r="AE101" s="6"/>
      <c r="AG101" s="6"/>
      <c r="AI101" s="6"/>
      <c r="AK101" s="6"/>
      <c r="AM101" s="6"/>
      <c r="AO101" s="6"/>
      <c r="AQ101" s="6"/>
      <c r="AS101" s="6"/>
      <c r="AU101" s="6"/>
      <c r="AW101" s="6"/>
      <c r="AY101" s="6"/>
      <c r="BA101" s="6"/>
      <c r="BC101" s="6"/>
      <c r="BE101" s="6"/>
      <c r="BG101" s="6"/>
      <c r="BI101" s="6"/>
      <c r="BK101" s="6"/>
      <c r="BM101" s="6"/>
      <c r="BO101" s="6"/>
      <c r="BQ101" s="6"/>
      <c r="BS101" s="6"/>
      <c r="BU101" s="6"/>
      <c r="BW101" s="6"/>
    </row>
    <row r="102" spans="1:75" ht="3" customHeight="1" x14ac:dyDescent="0.35">
      <c r="A102" s="5">
        <v>56</v>
      </c>
      <c r="C102" s="11">
        <f t="shared" si="1"/>
        <v>0</v>
      </c>
    </row>
    <row r="103" spans="1:75" ht="7" customHeight="1" x14ac:dyDescent="0.35">
      <c r="A103" s="5">
        <v>57</v>
      </c>
      <c r="C103" s="11">
        <f t="shared" si="1"/>
        <v>75</v>
      </c>
      <c r="E103" s="6"/>
      <c r="G103" s="6"/>
      <c r="I103" s="6"/>
      <c r="K103" s="6"/>
      <c r="M103" s="6"/>
      <c r="O103" s="6"/>
      <c r="Q103" s="6"/>
      <c r="S103" s="6"/>
      <c r="U103" s="6"/>
      <c r="W103" s="6"/>
      <c r="Y103" s="6"/>
      <c r="AA103" s="6"/>
      <c r="AC103" s="6"/>
      <c r="AE103" s="6"/>
      <c r="AG103" s="6"/>
      <c r="AI103" s="6"/>
      <c r="AK103" s="6"/>
      <c r="AM103" s="6"/>
      <c r="AO103" s="6"/>
      <c r="AQ103" s="6"/>
      <c r="AS103" s="6"/>
      <c r="AU103" s="6"/>
      <c r="AW103" s="6"/>
      <c r="AY103" s="6"/>
      <c r="BA103" s="6"/>
      <c r="BC103" s="6"/>
      <c r="BE103" s="6"/>
      <c r="BG103" s="6"/>
      <c r="BI103" s="6"/>
      <c r="BK103" s="6"/>
      <c r="BM103" s="6"/>
      <c r="BO103" s="6"/>
      <c r="BQ103" s="6"/>
      <c r="BS103" s="6"/>
      <c r="BU103" s="6"/>
      <c r="BW103" s="6"/>
    </row>
    <row r="104" spans="1:75" ht="3" customHeight="1" x14ac:dyDescent="0.35">
      <c r="A104" s="5">
        <v>58</v>
      </c>
      <c r="C104" s="11">
        <f t="shared" si="1"/>
        <v>0</v>
      </c>
    </row>
    <row r="105" spans="1:75" ht="7" customHeight="1" x14ac:dyDescent="0.35">
      <c r="A105" s="5">
        <v>59</v>
      </c>
      <c r="C105" s="11">
        <f t="shared" si="1"/>
        <v>76</v>
      </c>
      <c r="E105" s="6"/>
      <c r="G105" s="6"/>
      <c r="I105" s="6"/>
      <c r="K105" s="6"/>
      <c r="M105" s="6"/>
      <c r="O105" s="6"/>
      <c r="Q105" s="6"/>
      <c r="S105" s="6"/>
      <c r="U105" s="6"/>
      <c r="W105" s="6"/>
      <c r="Y105" s="6"/>
      <c r="AA105" s="6"/>
      <c r="AC105" s="6"/>
      <c r="AE105" s="6"/>
      <c r="AG105" s="6"/>
      <c r="AI105" s="6"/>
      <c r="AK105" s="6"/>
      <c r="AM105" s="6"/>
      <c r="AO105" s="6"/>
      <c r="AQ105" s="6"/>
      <c r="AS105" s="6"/>
      <c r="AU105" s="6"/>
      <c r="AW105" s="6"/>
      <c r="AY105" s="6"/>
      <c r="BA105" s="6"/>
      <c r="BC105" s="6"/>
      <c r="BE105" s="6"/>
      <c r="BG105" s="6"/>
      <c r="BI105" s="6"/>
      <c r="BK105" s="6"/>
      <c r="BM105" s="6"/>
      <c r="BO105" s="6"/>
      <c r="BQ105" s="6"/>
      <c r="BS105" s="6"/>
      <c r="BU105" s="6"/>
      <c r="BW105" s="6"/>
    </row>
    <row r="106" spans="1:75" ht="3" customHeight="1" x14ac:dyDescent="0.35">
      <c r="A106" s="5">
        <v>60</v>
      </c>
      <c r="C106" s="11">
        <f t="shared" si="1"/>
        <v>0</v>
      </c>
    </row>
    <row r="107" spans="1:75" ht="7" customHeight="1" x14ac:dyDescent="0.35">
      <c r="A107" s="5">
        <v>61</v>
      </c>
      <c r="C107" s="11">
        <f t="shared" si="1"/>
        <v>77</v>
      </c>
      <c r="E107" s="6"/>
      <c r="G107" s="6"/>
      <c r="I107" s="6"/>
      <c r="K107" s="6"/>
      <c r="M107" s="6"/>
      <c r="O107" s="6"/>
      <c r="Q107" s="6"/>
      <c r="S107" s="6"/>
      <c r="U107" s="6"/>
      <c r="W107" s="6"/>
      <c r="Y107" s="6"/>
      <c r="AA107" s="6"/>
      <c r="AC107" s="6"/>
      <c r="AE107" s="6"/>
      <c r="AG107" s="6"/>
      <c r="AI107" s="6"/>
      <c r="AK107" s="6"/>
      <c r="AM107" s="6"/>
      <c r="AO107" s="6"/>
      <c r="AQ107" s="6"/>
      <c r="AS107" s="6"/>
      <c r="AU107" s="6"/>
      <c r="AW107" s="6"/>
      <c r="AY107" s="6"/>
      <c r="BA107" s="6"/>
      <c r="BC107" s="6"/>
      <c r="BE107" s="6"/>
      <c r="BG107" s="6"/>
      <c r="BI107" s="6"/>
      <c r="BK107" s="6"/>
      <c r="BM107" s="6"/>
      <c r="BO107" s="6"/>
      <c r="BQ107" s="6"/>
      <c r="BS107" s="6"/>
      <c r="BU107" s="6"/>
      <c r="BW107" s="6"/>
    </row>
    <row r="108" spans="1:75" ht="3" customHeight="1" x14ac:dyDescent="0.35">
      <c r="A108" s="5">
        <v>62</v>
      </c>
      <c r="C108" s="11">
        <f t="shared" si="1"/>
        <v>0</v>
      </c>
    </row>
    <row r="109" spans="1:75" ht="7" customHeight="1" x14ac:dyDescent="0.35">
      <c r="A109" s="5">
        <v>63</v>
      </c>
      <c r="C109" s="11">
        <f t="shared" si="1"/>
        <v>78</v>
      </c>
      <c r="E109" s="6"/>
      <c r="G109" s="6"/>
      <c r="I109" s="6"/>
      <c r="K109" s="6"/>
      <c r="M109" s="6"/>
      <c r="O109" s="6"/>
      <c r="Q109" s="6"/>
      <c r="S109" s="6"/>
      <c r="U109" s="6"/>
      <c r="W109" s="6"/>
      <c r="Y109" s="6"/>
      <c r="AA109" s="6"/>
      <c r="AC109" s="6"/>
      <c r="AE109" s="6"/>
      <c r="AG109" s="6"/>
      <c r="AI109" s="6"/>
      <c r="AK109" s="6"/>
      <c r="AM109" s="6"/>
      <c r="AO109" s="6"/>
      <c r="AQ109" s="6"/>
      <c r="AS109" s="6"/>
      <c r="AU109" s="6"/>
      <c r="AW109" s="6"/>
      <c r="AY109" s="6"/>
      <c r="BA109" s="6"/>
      <c r="BC109" s="6"/>
      <c r="BE109" s="6"/>
      <c r="BG109" s="6"/>
      <c r="BI109" s="6"/>
      <c r="BK109" s="6"/>
      <c r="BM109" s="6"/>
      <c r="BO109" s="6"/>
      <c r="BQ109" s="6"/>
      <c r="BS109" s="6"/>
      <c r="BU109" s="6"/>
      <c r="BW109" s="6"/>
    </row>
    <row r="110" spans="1:75" ht="3" customHeight="1" x14ac:dyDescent="0.35">
      <c r="A110" s="5">
        <v>64</v>
      </c>
      <c r="C110" s="11">
        <f t="shared" si="1"/>
        <v>0</v>
      </c>
    </row>
    <row r="111" spans="1:75" ht="7" customHeight="1" x14ac:dyDescent="0.35">
      <c r="A111" s="5">
        <v>65</v>
      </c>
      <c r="C111" s="11">
        <f t="shared" si="1"/>
        <v>79</v>
      </c>
      <c r="E111" s="6"/>
      <c r="G111" s="6"/>
      <c r="I111" s="6"/>
      <c r="K111" s="6"/>
      <c r="M111" s="6"/>
      <c r="O111" s="6"/>
      <c r="Q111" s="6"/>
      <c r="S111" s="6"/>
      <c r="U111" s="6"/>
      <c r="W111" s="6"/>
      <c r="Y111" s="6"/>
      <c r="AA111" s="6"/>
      <c r="AC111" s="6"/>
      <c r="AE111" s="6"/>
      <c r="AG111" s="6"/>
      <c r="AI111" s="6"/>
      <c r="AK111" s="6"/>
      <c r="AM111" s="6"/>
      <c r="AO111" s="6"/>
      <c r="AQ111" s="6"/>
      <c r="AS111" s="6"/>
      <c r="AU111" s="6"/>
      <c r="AW111" s="6"/>
      <c r="AY111" s="6"/>
      <c r="BA111" s="6"/>
      <c r="BC111" s="6"/>
      <c r="BE111" s="6"/>
      <c r="BG111" s="6"/>
      <c r="BI111" s="6"/>
      <c r="BK111" s="6"/>
      <c r="BM111" s="6"/>
      <c r="BO111" s="6"/>
      <c r="BQ111" s="6"/>
      <c r="BS111" s="6"/>
      <c r="BU111" s="6"/>
      <c r="BW111" s="6"/>
    </row>
    <row r="112" spans="1:75" ht="3" customHeight="1" x14ac:dyDescent="0.35">
      <c r="A112" s="5">
        <v>66</v>
      </c>
      <c r="C112" s="11">
        <f t="shared" si="1"/>
        <v>0</v>
      </c>
    </row>
    <row r="113" spans="1:75" ht="7" customHeight="1" x14ac:dyDescent="0.35">
      <c r="A113" s="5">
        <v>67</v>
      </c>
      <c r="C113" s="11">
        <f t="shared" si="1"/>
        <v>80</v>
      </c>
      <c r="E113" s="6"/>
      <c r="G113" s="6"/>
      <c r="I113" s="6"/>
      <c r="K113" s="6"/>
      <c r="M113" s="6"/>
      <c r="O113" s="6"/>
      <c r="Q113" s="6"/>
      <c r="S113" s="6"/>
      <c r="U113" s="6"/>
      <c r="W113" s="6"/>
      <c r="Y113" s="6"/>
      <c r="AA113" s="6"/>
      <c r="AC113" s="6"/>
      <c r="AE113" s="6"/>
      <c r="AG113" s="6"/>
      <c r="AI113" s="6"/>
      <c r="AK113" s="6"/>
      <c r="AM113" s="6"/>
      <c r="AO113" s="6"/>
      <c r="AQ113" s="6"/>
      <c r="AS113" s="6"/>
      <c r="AU113" s="6"/>
      <c r="AW113" s="6"/>
      <c r="AY113" s="6"/>
      <c r="BA113" s="6"/>
      <c r="BC113" s="6"/>
      <c r="BE113" s="6"/>
      <c r="BG113" s="6"/>
      <c r="BI113" s="6"/>
      <c r="BK113" s="6"/>
      <c r="BM113" s="6"/>
      <c r="BO113" s="6"/>
      <c r="BQ113" s="6"/>
      <c r="BS113" s="6"/>
      <c r="BU113" s="6"/>
      <c r="BW113" s="6"/>
    </row>
    <row r="114" spans="1:75" ht="3" customHeight="1" x14ac:dyDescent="0.35">
      <c r="A114" s="5">
        <v>68</v>
      </c>
      <c r="C114" s="11">
        <f t="shared" si="1"/>
        <v>0</v>
      </c>
    </row>
    <row r="115" spans="1:75" s="2" customFormat="1" ht="7" customHeight="1" x14ac:dyDescent="0.35">
      <c r="A115" s="5"/>
      <c r="B115" s="5"/>
      <c r="C115" s="11"/>
    </row>
    <row r="116" spans="1:75" s="2" customFormat="1" ht="3" customHeight="1" x14ac:dyDescent="0.35">
      <c r="A116" s="5"/>
      <c r="B116" s="5"/>
      <c r="C116" s="11"/>
    </row>
    <row r="117" spans="1:75" s="2" customFormat="1" ht="7" customHeight="1" x14ac:dyDescent="0.35">
      <c r="A117" s="5"/>
      <c r="B117" s="5"/>
      <c r="C117" s="12"/>
    </row>
    <row r="118" spans="1:75" s="2" customFormat="1" x14ac:dyDescent="0.35">
      <c r="A118" s="5"/>
      <c r="B118" s="5"/>
      <c r="C118" s="12"/>
    </row>
    <row r="119" spans="1:75" s="2" customFormat="1" x14ac:dyDescent="0.35">
      <c r="A119" s="5"/>
      <c r="B119" s="5"/>
      <c r="C119" s="12"/>
    </row>
    <row r="120" spans="1:75" s="2" customFormat="1" x14ac:dyDescent="0.35">
      <c r="A120" s="5"/>
      <c r="B120" s="5"/>
      <c r="C120" s="12"/>
    </row>
    <row r="121" spans="1:75" s="2" customFormat="1" x14ac:dyDescent="0.35">
      <c r="A121" s="5"/>
      <c r="B121" s="5"/>
      <c r="C121" s="12"/>
    </row>
    <row r="122" spans="1:75" s="2" customFormat="1" x14ac:dyDescent="0.35">
      <c r="A122" s="5"/>
      <c r="B122" s="5"/>
      <c r="C122" s="12"/>
    </row>
    <row r="123" spans="1:75" s="2" customFormat="1" x14ac:dyDescent="0.35">
      <c r="A123" s="5"/>
      <c r="B123" s="5"/>
      <c r="C123" s="12"/>
    </row>
    <row r="124" spans="1:75" s="2" customFormat="1" x14ac:dyDescent="0.35">
      <c r="A124" s="5"/>
      <c r="B124" s="5"/>
      <c r="C124" s="12"/>
    </row>
    <row r="125" spans="1:75" s="2" customFormat="1" x14ac:dyDescent="0.35">
      <c r="A125" s="5"/>
      <c r="B125" s="5"/>
      <c r="C125" s="12"/>
    </row>
    <row r="126" spans="1:75" s="2" customFormat="1" x14ac:dyDescent="0.35">
      <c r="A126" s="5"/>
      <c r="B126" s="5"/>
      <c r="C126" s="12"/>
    </row>
    <row r="127" spans="1:75" s="2" customFormat="1" x14ac:dyDescent="0.35">
      <c r="A127" s="5"/>
      <c r="B127" s="5"/>
      <c r="C127" s="1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A445B7-05B3-419C-8AB2-7B984D022BA0}">
  <dimension ref="A1:BW127"/>
  <sheetViews>
    <sheetView topLeftCell="B1" zoomScale="70" zoomScaleNormal="70" workbookViewId="0">
      <selection activeCell="CD33" sqref="CD33"/>
    </sheetView>
  </sheetViews>
  <sheetFormatPr defaultRowHeight="14.5" x14ac:dyDescent="0.35"/>
  <cols>
    <col min="1" max="2" width="8.7265625" style="5"/>
    <col min="3" max="3" width="8.7265625" style="12"/>
    <col min="4" max="4" width="0.453125" customWidth="1"/>
    <col min="5" max="5" width="5.1796875" customWidth="1"/>
    <col min="6" max="6" width="0.453125" customWidth="1"/>
    <col min="7" max="7" width="5.1796875" customWidth="1"/>
    <col min="8" max="8" width="0.453125" customWidth="1"/>
    <col min="9" max="9" width="5.1796875" customWidth="1"/>
    <col min="10" max="10" width="0.453125" customWidth="1"/>
    <col min="11" max="11" width="5.1796875" customWidth="1"/>
    <col min="12" max="12" width="0.453125" customWidth="1"/>
    <col min="13" max="13" width="5.1796875" customWidth="1"/>
    <col min="14" max="14" width="0.453125" customWidth="1"/>
    <col min="15" max="15" width="5.1796875" customWidth="1"/>
    <col min="16" max="16" width="0.453125" customWidth="1"/>
    <col min="17" max="17" width="5.1796875" customWidth="1"/>
    <col min="18" max="18" width="0.453125" customWidth="1"/>
    <col min="19" max="19" width="5.1796875" customWidth="1"/>
    <col min="20" max="20" width="0.453125" customWidth="1"/>
    <col min="21" max="21" width="5.1796875" customWidth="1"/>
    <col min="22" max="22" width="0.453125" customWidth="1"/>
    <col min="23" max="23" width="5.1796875" customWidth="1"/>
    <col min="24" max="24" width="0.453125" customWidth="1"/>
    <col min="25" max="25" width="5.1796875" customWidth="1"/>
    <col min="26" max="26" width="0.453125" customWidth="1"/>
    <col min="27" max="27" width="5.1796875" customWidth="1"/>
    <col min="28" max="28" width="8.7265625" style="2"/>
    <col min="29" max="29" width="5.1796875" customWidth="1"/>
    <col min="30" max="30" width="0.453125" customWidth="1"/>
    <col min="31" max="31" width="5.1796875" customWidth="1"/>
    <col min="32" max="32" width="0.453125" customWidth="1"/>
    <col min="33" max="33" width="5.1796875" customWidth="1"/>
    <col min="34" max="34" width="0.453125" customWidth="1"/>
    <col min="35" max="35" width="5.1796875" customWidth="1"/>
    <col min="36" max="36" width="0.453125" customWidth="1"/>
    <col min="37" max="37" width="5.1796875" customWidth="1"/>
    <col min="38" max="38" width="0.453125" customWidth="1"/>
    <col min="39" max="39" width="5.1796875" customWidth="1"/>
    <col min="40" max="40" width="0.453125" customWidth="1"/>
    <col min="41" max="41" width="5.1796875" customWidth="1"/>
    <col min="42" max="42" width="0.453125" customWidth="1"/>
    <col min="43" max="43" width="5.1796875" customWidth="1"/>
    <col min="44" max="44" width="0.453125" customWidth="1"/>
    <col min="45" max="45" width="5.1796875" customWidth="1"/>
    <col min="46" max="46" width="0.453125" customWidth="1"/>
    <col min="47" max="47" width="5.1796875" customWidth="1"/>
    <col min="48" max="48" width="0.453125" customWidth="1"/>
    <col min="49" max="49" width="5.1796875" customWidth="1"/>
    <col min="50" max="50" width="0.453125" customWidth="1"/>
    <col min="51" max="51" width="5.1796875" customWidth="1"/>
    <col min="53" max="53" width="5.1796875" customWidth="1"/>
    <col min="54" max="54" width="0.453125" customWidth="1"/>
    <col min="55" max="55" width="5.1796875" customWidth="1"/>
    <col min="56" max="56" width="0.453125" customWidth="1"/>
    <col min="57" max="57" width="5.1796875" customWidth="1"/>
    <col min="58" max="58" width="0.453125" customWidth="1"/>
    <col min="59" max="59" width="5.1796875" customWidth="1"/>
    <col min="60" max="60" width="0.453125" customWidth="1"/>
    <col min="61" max="61" width="5.1796875" customWidth="1"/>
    <col min="62" max="62" width="0.453125" customWidth="1"/>
    <col min="63" max="63" width="5.1796875" customWidth="1"/>
    <col min="64" max="64" width="0.453125" customWidth="1"/>
    <col min="65" max="65" width="5.1796875" customWidth="1"/>
    <col min="66" max="66" width="0.453125" customWidth="1"/>
    <col min="67" max="67" width="5.1796875" customWidth="1"/>
    <col min="68" max="68" width="0.453125" customWidth="1"/>
    <col min="69" max="69" width="5.1796875" customWidth="1"/>
    <col min="70" max="70" width="0.453125" customWidth="1"/>
    <col min="71" max="71" width="5.1796875" customWidth="1"/>
    <col min="72" max="72" width="0.453125" customWidth="1"/>
    <col min="73" max="73" width="5.1796875" customWidth="1"/>
    <col min="74" max="74" width="0.453125" customWidth="1"/>
    <col min="75" max="75" width="5.1796875" customWidth="1"/>
  </cols>
  <sheetData>
    <row r="1" spans="1:75" s="3" customFormat="1" x14ac:dyDescent="0.35">
      <c r="A1" s="4"/>
      <c r="B1" s="4"/>
      <c r="C1" s="9"/>
    </row>
    <row r="2" spans="1:75" s="7" customFormat="1" ht="18.5" customHeight="1" x14ac:dyDescent="0.25">
      <c r="B2" s="7" t="s">
        <v>0</v>
      </c>
      <c r="C2" s="10"/>
      <c r="E2" s="8" t="s">
        <v>1</v>
      </c>
      <c r="F2" s="8"/>
      <c r="G2" s="8" t="s">
        <v>2</v>
      </c>
      <c r="H2" s="8"/>
      <c r="I2" s="8" t="s">
        <v>3</v>
      </c>
      <c r="J2" s="8"/>
      <c r="K2" s="8" t="s">
        <v>4</v>
      </c>
      <c r="L2" s="8"/>
      <c r="M2" s="8" t="s">
        <v>5</v>
      </c>
      <c r="N2" s="8"/>
      <c r="O2" s="8" t="s">
        <v>6</v>
      </c>
      <c r="P2" s="8"/>
      <c r="Q2" s="8" t="s">
        <v>7</v>
      </c>
      <c r="R2" s="8"/>
      <c r="S2" s="8" t="s">
        <v>8</v>
      </c>
      <c r="T2" s="8"/>
      <c r="U2" s="8" t="s">
        <v>9</v>
      </c>
      <c r="V2" s="8"/>
      <c r="W2" s="8" t="s">
        <v>10</v>
      </c>
      <c r="X2" s="8"/>
      <c r="Y2" s="8" t="s">
        <v>11</v>
      </c>
      <c r="Z2" s="8"/>
      <c r="AA2" s="8" t="s">
        <v>12</v>
      </c>
      <c r="AC2" s="8" t="s">
        <v>1</v>
      </c>
      <c r="AD2" s="8"/>
      <c r="AE2" s="8" t="s">
        <v>2</v>
      </c>
      <c r="AF2" s="8"/>
      <c r="AG2" s="8" t="s">
        <v>3</v>
      </c>
      <c r="AH2" s="8"/>
      <c r="AI2" s="8" t="s">
        <v>4</v>
      </c>
      <c r="AJ2" s="8"/>
      <c r="AK2" s="8" t="s">
        <v>5</v>
      </c>
      <c r="AL2" s="8"/>
      <c r="AM2" s="8" t="s">
        <v>6</v>
      </c>
      <c r="AN2" s="8"/>
      <c r="AO2" s="8" t="s">
        <v>7</v>
      </c>
      <c r="AP2" s="8"/>
      <c r="AQ2" s="8" t="s">
        <v>8</v>
      </c>
      <c r="AR2" s="8"/>
      <c r="AS2" s="8" t="s">
        <v>9</v>
      </c>
      <c r="AT2" s="8"/>
      <c r="AU2" s="8" t="s">
        <v>10</v>
      </c>
      <c r="AV2" s="8"/>
      <c r="AW2" s="8" t="s">
        <v>11</v>
      </c>
      <c r="AX2" s="8"/>
      <c r="AY2" s="8" t="s">
        <v>12</v>
      </c>
      <c r="BA2" s="8" t="s">
        <v>1</v>
      </c>
      <c r="BB2" s="8"/>
      <c r="BC2" s="8" t="s">
        <v>2</v>
      </c>
      <c r="BD2" s="8"/>
      <c r="BE2" s="8" t="s">
        <v>3</v>
      </c>
      <c r="BF2" s="8"/>
      <c r="BG2" s="8" t="s">
        <v>4</v>
      </c>
      <c r="BH2" s="8"/>
      <c r="BI2" s="8" t="s">
        <v>5</v>
      </c>
      <c r="BJ2" s="8"/>
      <c r="BK2" s="8" t="s">
        <v>6</v>
      </c>
      <c r="BL2" s="8"/>
      <c r="BM2" s="8" t="s">
        <v>7</v>
      </c>
      <c r="BN2" s="8"/>
      <c r="BO2" s="8" t="s">
        <v>8</v>
      </c>
      <c r="BP2" s="8"/>
      <c r="BQ2" s="8" t="s">
        <v>9</v>
      </c>
      <c r="BR2" s="8"/>
      <c r="BS2" s="8" t="s">
        <v>10</v>
      </c>
      <c r="BT2" s="8"/>
      <c r="BU2" s="8" t="s">
        <v>11</v>
      </c>
      <c r="BV2" s="8"/>
      <c r="BW2" s="8" t="s">
        <v>12</v>
      </c>
    </row>
    <row r="3" spans="1:75" ht="7" customHeight="1" x14ac:dyDescent="0.35">
      <c r="A3" s="5">
        <v>1</v>
      </c>
      <c r="C3" s="11">
        <v>25</v>
      </c>
      <c r="E3" s="1"/>
      <c r="G3" s="1"/>
      <c r="I3" s="1"/>
      <c r="K3" s="1"/>
      <c r="M3" s="1"/>
      <c r="O3" s="1"/>
      <c r="Q3" s="1"/>
      <c r="S3" s="1"/>
      <c r="U3" s="1"/>
      <c r="W3" s="1"/>
      <c r="Y3" s="1"/>
      <c r="AA3" s="1"/>
      <c r="AC3" s="13"/>
      <c r="AE3" s="13"/>
      <c r="AG3" s="13"/>
      <c r="AI3" s="13"/>
      <c r="AK3" s="13"/>
      <c r="AM3" s="13"/>
      <c r="AO3" s="13"/>
      <c r="AQ3" s="13"/>
      <c r="AS3" s="13"/>
      <c r="AU3" s="13"/>
      <c r="AW3" s="13"/>
      <c r="AY3" s="13"/>
      <c r="BA3" s="13"/>
      <c r="BC3" s="13"/>
      <c r="BE3" s="13"/>
      <c r="BG3" s="13"/>
      <c r="BI3" s="13"/>
      <c r="BK3" s="13"/>
      <c r="BM3" s="13"/>
      <c r="BO3" s="13"/>
      <c r="BQ3" s="13"/>
      <c r="BS3" s="13"/>
      <c r="BU3" s="13"/>
      <c r="BW3" s="13"/>
    </row>
    <row r="4" spans="1:75" ht="3" customHeight="1" x14ac:dyDescent="0.35">
      <c r="A4" s="5">
        <v>2</v>
      </c>
      <c r="C4" s="11">
        <v>0</v>
      </c>
    </row>
    <row r="5" spans="1:75" ht="7" customHeight="1" x14ac:dyDescent="0.35">
      <c r="A5" s="5">
        <v>3</v>
      </c>
      <c r="C5" s="11">
        <f>IF(MOD(A5,2)&lt;&gt;0,C3+1,0)</f>
        <v>26</v>
      </c>
      <c r="E5" s="1"/>
      <c r="G5" s="1"/>
      <c r="I5" s="1"/>
      <c r="K5" s="1"/>
      <c r="M5" s="1"/>
      <c r="O5" s="1"/>
      <c r="Q5" s="1"/>
      <c r="S5" s="1"/>
      <c r="U5" s="1"/>
      <c r="W5" s="1"/>
      <c r="Y5" s="1"/>
      <c r="AA5" s="1"/>
      <c r="AC5" s="13"/>
      <c r="AE5" s="13"/>
      <c r="AG5" s="13"/>
      <c r="AI5" s="13"/>
      <c r="AK5" s="13"/>
      <c r="AM5" s="13"/>
      <c r="AO5" s="13"/>
      <c r="AQ5" s="13"/>
      <c r="AS5" s="13"/>
      <c r="AU5" s="13"/>
      <c r="AW5" s="13"/>
      <c r="AY5" s="13"/>
      <c r="BA5" s="13"/>
      <c r="BC5" s="13"/>
      <c r="BE5" s="13"/>
      <c r="BG5" s="13"/>
      <c r="BI5" s="13"/>
      <c r="BK5" s="13"/>
      <c r="BM5" s="13"/>
      <c r="BO5" s="13"/>
      <c r="BQ5" s="13"/>
      <c r="BS5" s="13"/>
      <c r="BU5" s="13"/>
      <c r="BW5" s="13"/>
    </row>
    <row r="6" spans="1:75" ht="3" customHeight="1" x14ac:dyDescent="0.35">
      <c r="A6" s="5">
        <v>4</v>
      </c>
      <c r="C6" s="11">
        <f t="shared" ref="C6:C69" si="0">IF(MOD(A6,2)&lt;&gt;0,C4+1,0)</f>
        <v>0</v>
      </c>
    </row>
    <row r="7" spans="1:75" ht="7" customHeight="1" x14ac:dyDescent="0.35">
      <c r="A7" s="5">
        <v>5</v>
      </c>
      <c r="C7" s="11">
        <f t="shared" si="0"/>
        <v>27</v>
      </c>
      <c r="E7" s="1"/>
      <c r="G7" s="1"/>
      <c r="I7" s="1"/>
      <c r="K7" s="1"/>
      <c r="M7" s="1"/>
      <c r="O7" s="1"/>
      <c r="Q7" s="1"/>
      <c r="S7" s="1"/>
      <c r="U7" s="1"/>
      <c r="W7" s="1"/>
      <c r="Y7" s="1"/>
      <c r="AA7" s="1"/>
      <c r="AC7" s="13"/>
      <c r="AE7" s="13"/>
      <c r="AG7" s="13"/>
      <c r="AI7" s="13"/>
      <c r="AK7" s="13"/>
      <c r="AM7" s="13"/>
      <c r="AO7" s="13"/>
      <c r="AQ7" s="13"/>
      <c r="AS7" s="13"/>
      <c r="AU7" s="13"/>
      <c r="AW7" s="13"/>
      <c r="AY7" s="13"/>
      <c r="BA7" s="13"/>
      <c r="BC7" s="13"/>
      <c r="BE7" s="13"/>
      <c r="BG7" s="13"/>
      <c r="BI7" s="13"/>
      <c r="BK7" s="13"/>
      <c r="BM7" s="13"/>
      <c r="BO7" s="13"/>
      <c r="BQ7" s="13"/>
      <c r="BS7" s="13"/>
      <c r="BU7" s="13"/>
      <c r="BW7" s="13"/>
    </row>
    <row r="8" spans="1:75" ht="3" customHeight="1" x14ac:dyDescent="0.35">
      <c r="A8" s="5">
        <v>6</v>
      </c>
      <c r="C8" s="11">
        <f t="shared" si="0"/>
        <v>0</v>
      </c>
    </row>
    <row r="9" spans="1:75" ht="7" customHeight="1" x14ac:dyDescent="0.35">
      <c r="A9" s="5">
        <v>7</v>
      </c>
      <c r="C9" s="11">
        <f t="shared" si="0"/>
        <v>28</v>
      </c>
      <c r="E9" s="1"/>
      <c r="G9" s="1"/>
      <c r="I9" s="1"/>
      <c r="K9" s="1"/>
      <c r="M9" s="1"/>
      <c r="O9" s="1"/>
      <c r="Q9" s="1"/>
      <c r="S9" s="1"/>
      <c r="U9" s="1"/>
      <c r="W9" s="1"/>
      <c r="Y9" s="1"/>
      <c r="AA9" s="1"/>
      <c r="AC9" s="13"/>
      <c r="AE9" s="13"/>
      <c r="AG9" s="13"/>
      <c r="AI9" s="13"/>
      <c r="AK9" s="13"/>
      <c r="AM9" s="13"/>
      <c r="AO9" s="13"/>
      <c r="AQ9" s="13"/>
      <c r="AS9" s="13"/>
      <c r="AU9" s="13"/>
      <c r="AW9" s="13"/>
      <c r="AY9" s="13"/>
      <c r="BA9" s="13"/>
      <c r="BC9" s="13"/>
      <c r="BE9" s="13"/>
      <c r="BG9" s="13"/>
      <c r="BI9" s="13"/>
      <c r="BK9" s="13"/>
      <c r="BM9" s="13"/>
      <c r="BO9" s="13"/>
      <c r="BQ9" s="13"/>
      <c r="BS9" s="13"/>
      <c r="BU9" s="13"/>
      <c r="BW9" s="13"/>
    </row>
    <row r="10" spans="1:75" ht="3" customHeight="1" x14ac:dyDescent="0.35">
      <c r="A10" s="5">
        <v>8</v>
      </c>
      <c r="C10" s="11">
        <f t="shared" si="0"/>
        <v>0</v>
      </c>
    </row>
    <row r="11" spans="1:75" ht="7" customHeight="1" x14ac:dyDescent="0.35">
      <c r="A11" s="5">
        <v>9</v>
      </c>
      <c r="C11" s="11">
        <f t="shared" si="0"/>
        <v>29</v>
      </c>
      <c r="E11" s="1"/>
      <c r="G11" s="1"/>
      <c r="I11" s="1"/>
      <c r="K11" s="1"/>
      <c r="M11" s="1"/>
      <c r="O11" s="1"/>
      <c r="Q11" s="1"/>
      <c r="S11" s="1"/>
      <c r="U11" s="1"/>
      <c r="W11" s="1"/>
      <c r="Y11" s="1"/>
      <c r="AA11" s="1"/>
      <c r="AC11" s="13"/>
      <c r="AE11" s="13"/>
      <c r="AG11" s="13"/>
      <c r="AI11" s="13"/>
      <c r="AK11" s="13"/>
      <c r="AM11" s="13"/>
      <c r="AO11" s="13"/>
      <c r="AQ11" s="13"/>
      <c r="AS11" s="13"/>
      <c r="AU11" s="13"/>
      <c r="AW11" s="13"/>
      <c r="AY11" s="13"/>
      <c r="BA11" s="13"/>
      <c r="BC11" s="13"/>
      <c r="BE11" s="13"/>
      <c r="BG11" s="13"/>
      <c r="BI11" s="13"/>
      <c r="BK11" s="13"/>
      <c r="BM11" s="13"/>
      <c r="BO11" s="13"/>
      <c r="BQ11" s="13"/>
      <c r="BS11" s="13"/>
      <c r="BU11" s="13"/>
      <c r="BW11" s="13"/>
    </row>
    <row r="12" spans="1:75" ht="3" customHeight="1" x14ac:dyDescent="0.35">
      <c r="A12" s="5">
        <v>10</v>
      </c>
      <c r="C12" s="11">
        <f t="shared" si="0"/>
        <v>0</v>
      </c>
    </row>
    <row r="13" spans="1:75" ht="7" customHeight="1" x14ac:dyDescent="0.35">
      <c r="A13" s="5">
        <v>11</v>
      </c>
      <c r="C13" s="11">
        <f t="shared" si="0"/>
        <v>30</v>
      </c>
      <c r="E13" s="1"/>
      <c r="G13" s="1"/>
      <c r="I13" s="1"/>
      <c r="K13" s="1"/>
      <c r="M13" s="1"/>
      <c r="O13" s="1"/>
      <c r="Q13" s="1"/>
      <c r="S13" s="1"/>
      <c r="U13" s="1"/>
      <c r="W13" s="1"/>
      <c r="Y13" s="1"/>
      <c r="AA13" s="1"/>
      <c r="AC13" s="13"/>
      <c r="AE13" s="13"/>
      <c r="AG13" s="13"/>
      <c r="AI13" s="13"/>
      <c r="AK13" s="13"/>
      <c r="AM13" s="13"/>
      <c r="AO13" s="13"/>
      <c r="AQ13" s="13"/>
      <c r="AS13" s="13"/>
      <c r="AU13" s="13"/>
      <c r="AW13" s="13"/>
      <c r="AY13" s="13"/>
      <c r="BA13" s="13"/>
      <c r="BC13" s="13"/>
      <c r="BE13" s="13"/>
      <c r="BG13" s="13"/>
      <c r="BI13" s="13"/>
      <c r="BK13" s="13"/>
      <c r="BM13" s="13"/>
      <c r="BO13" s="13"/>
      <c r="BQ13" s="13"/>
      <c r="BS13" s="13"/>
      <c r="BU13" s="13"/>
      <c r="BW13" s="13"/>
    </row>
    <row r="14" spans="1:75" ht="3" customHeight="1" x14ac:dyDescent="0.35">
      <c r="A14" s="5">
        <v>12</v>
      </c>
      <c r="C14" s="11">
        <f t="shared" si="0"/>
        <v>0</v>
      </c>
    </row>
    <row r="15" spans="1:75" ht="7" customHeight="1" x14ac:dyDescent="0.35">
      <c r="A15" s="5">
        <v>13</v>
      </c>
      <c r="C15" s="11">
        <f t="shared" si="0"/>
        <v>31</v>
      </c>
      <c r="E15" s="1"/>
      <c r="G15" s="1"/>
      <c r="I15" s="1"/>
      <c r="K15" s="1"/>
      <c r="M15" s="1"/>
      <c r="O15" s="1"/>
      <c r="Q15" s="1"/>
      <c r="S15" s="1"/>
      <c r="U15" s="1"/>
      <c r="W15" s="1"/>
      <c r="Y15" s="1"/>
      <c r="AA15" s="1"/>
      <c r="AC15" s="13"/>
      <c r="AE15" s="13"/>
      <c r="AG15" s="13"/>
      <c r="AI15" s="13"/>
      <c r="AK15" s="13"/>
      <c r="AM15" s="13"/>
      <c r="AO15" s="13"/>
      <c r="AQ15" s="13"/>
      <c r="AS15" s="13"/>
      <c r="AU15" s="13"/>
      <c r="AW15" s="13"/>
      <c r="AY15" s="13"/>
      <c r="BA15" s="13"/>
      <c r="BC15" s="13"/>
      <c r="BE15" s="13"/>
      <c r="BG15" s="13"/>
      <c r="BI15" s="13"/>
      <c r="BK15" s="13"/>
      <c r="BM15" s="13"/>
      <c r="BO15" s="13"/>
      <c r="BQ15" s="13"/>
      <c r="BS15" s="13"/>
      <c r="BU15" s="13"/>
      <c r="BW15" s="13"/>
    </row>
    <row r="16" spans="1:75" ht="3" customHeight="1" x14ac:dyDescent="0.35">
      <c r="A16" s="5">
        <v>14</v>
      </c>
      <c r="C16" s="11">
        <f t="shared" si="0"/>
        <v>0</v>
      </c>
    </row>
    <row r="17" spans="1:75" ht="7" customHeight="1" x14ac:dyDescent="0.35">
      <c r="A17" s="5">
        <v>15</v>
      </c>
      <c r="C17" s="11">
        <f t="shared" si="0"/>
        <v>32</v>
      </c>
      <c r="E17" s="1"/>
      <c r="G17" s="1"/>
      <c r="I17" s="1"/>
      <c r="K17" s="1"/>
      <c r="M17" s="1"/>
      <c r="O17" s="1"/>
      <c r="Q17" s="1"/>
      <c r="S17" s="1"/>
      <c r="U17" s="1"/>
      <c r="W17" s="1"/>
      <c r="Y17" s="1"/>
      <c r="AA17" s="1"/>
      <c r="AC17" s="13"/>
      <c r="AE17" s="13"/>
      <c r="AG17" s="13"/>
      <c r="AI17" s="13"/>
      <c r="AK17" s="13"/>
      <c r="AM17" s="13"/>
      <c r="AO17" s="13"/>
      <c r="AQ17" s="13"/>
      <c r="AS17" s="13"/>
      <c r="AU17" s="13"/>
      <c r="AW17" s="13"/>
      <c r="AY17" s="13"/>
      <c r="BA17" s="13"/>
      <c r="BC17" s="13"/>
      <c r="BE17" s="13"/>
      <c r="BG17" s="13"/>
      <c r="BI17" s="13"/>
      <c r="BK17" s="13"/>
      <c r="BM17" s="13"/>
      <c r="BO17" s="13"/>
      <c r="BQ17" s="13"/>
      <c r="BS17" s="13"/>
      <c r="BU17" s="13"/>
      <c r="BW17" s="13"/>
    </row>
    <row r="18" spans="1:75" ht="3" customHeight="1" x14ac:dyDescent="0.35">
      <c r="A18" s="5">
        <v>16</v>
      </c>
      <c r="C18" s="11">
        <f t="shared" si="0"/>
        <v>0</v>
      </c>
    </row>
    <row r="19" spans="1:75" ht="7" customHeight="1" x14ac:dyDescent="0.35">
      <c r="A19" s="5">
        <v>17</v>
      </c>
      <c r="C19" s="11">
        <f t="shared" si="0"/>
        <v>33</v>
      </c>
      <c r="E19" s="1"/>
      <c r="G19" s="1"/>
      <c r="I19" s="1"/>
      <c r="K19" s="1"/>
      <c r="M19" s="1"/>
      <c r="O19" s="1"/>
      <c r="Q19" s="1"/>
      <c r="S19" s="1"/>
      <c r="U19" s="1"/>
      <c r="W19" s="1"/>
      <c r="Y19" s="1"/>
      <c r="AA19" s="1"/>
      <c r="AC19" s="13"/>
      <c r="AE19" s="13"/>
      <c r="AG19" s="13"/>
      <c r="AI19" s="13"/>
      <c r="AK19" s="13"/>
      <c r="AM19" s="13"/>
      <c r="AO19" s="13"/>
      <c r="AQ19" s="13"/>
      <c r="AS19" s="13"/>
      <c r="AU19" s="13"/>
      <c r="AW19" s="13"/>
      <c r="AY19" s="13"/>
      <c r="BA19" s="13"/>
      <c r="BC19" s="13"/>
      <c r="BE19" s="13"/>
      <c r="BG19" s="13"/>
      <c r="BI19" s="13"/>
      <c r="BK19" s="13"/>
      <c r="BM19" s="13"/>
      <c r="BO19" s="13"/>
      <c r="BQ19" s="13"/>
      <c r="BS19" s="13"/>
      <c r="BU19" s="13"/>
      <c r="BW19" s="13"/>
    </row>
    <row r="20" spans="1:75" ht="3" customHeight="1" x14ac:dyDescent="0.35">
      <c r="A20" s="5">
        <v>18</v>
      </c>
      <c r="C20" s="11">
        <f t="shared" si="0"/>
        <v>0</v>
      </c>
    </row>
    <row r="21" spans="1:75" ht="7" customHeight="1" x14ac:dyDescent="0.35">
      <c r="A21" s="5">
        <v>19</v>
      </c>
      <c r="C21" s="11">
        <f t="shared" si="0"/>
        <v>34</v>
      </c>
      <c r="E21" s="1"/>
      <c r="G21" s="1"/>
      <c r="I21" s="1"/>
      <c r="K21" s="1"/>
      <c r="M21" s="1"/>
      <c r="O21" s="1"/>
      <c r="Q21" s="1"/>
      <c r="S21" s="1"/>
      <c r="U21" s="1"/>
      <c r="W21" s="1"/>
      <c r="Y21" s="1"/>
      <c r="AA21" s="1"/>
      <c r="AC21" s="13"/>
      <c r="AE21" s="13"/>
      <c r="AG21" s="13"/>
      <c r="AI21" s="13"/>
      <c r="AK21" s="13"/>
      <c r="AM21" s="13"/>
      <c r="AO21" s="13"/>
      <c r="AQ21" s="13"/>
      <c r="AS21" s="13"/>
      <c r="AU21" s="13"/>
      <c r="AW21" s="13"/>
      <c r="AY21" s="13"/>
      <c r="BA21" s="13"/>
      <c r="BC21" s="13"/>
      <c r="BE21" s="13"/>
      <c r="BG21" s="13"/>
      <c r="BI21" s="13"/>
      <c r="BK21" s="13"/>
      <c r="BM21" s="13"/>
      <c r="BO21" s="13"/>
      <c r="BQ21" s="13"/>
      <c r="BS21" s="13"/>
      <c r="BU21" s="13"/>
      <c r="BW21" s="13"/>
    </row>
    <row r="22" spans="1:75" ht="3" customHeight="1" x14ac:dyDescent="0.35">
      <c r="A22" s="5">
        <v>20</v>
      </c>
      <c r="C22" s="11">
        <f t="shared" si="0"/>
        <v>0</v>
      </c>
    </row>
    <row r="23" spans="1:75" ht="7" customHeight="1" x14ac:dyDescent="0.35">
      <c r="A23" s="5">
        <v>21</v>
      </c>
      <c r="C23" s="11">
        <f t="shared" si="0"/>
        <v>35</v>
      </c>
      <c r="E23" s="1"/>
      <c r="G23" s="1"/>
      <c r="I23" s="1"/>
      <c r="K23" s="1"/>
      <c r="M23" s="1"/>
      <c r="O23" s="1"/>
      <c r="Q23" s="1"/>
      <c r="S23" s="1"/>
      <c r="U23" s="1"/>
      <c r="W23" s="1"/>
      <c r="Y23" s="1"/>
      <c r="AA23" s="1"/>
      <c r="AC23" s="13"/>
      <c r="AE23" s="13"/>
      <c r="AG23" s="13"/>
      <c r="AI23" s="13"/>
      <c r="AK23" s="13"/>
      <c r="AM23" s="13"/>
      <c r="AO23" s="13"/>
      <c r="AQ23" s="13"/>
      <c r="AS23" s="13"/>
      <c r="AU23" s="13"/>
      <c r="AW23" s="13"/>
      <c r="AY23" s="13"/>
      <c r="BA23" s="13"/>
      <c r="BC23" s="13"/>
      <c r="BE23" s="13"/>
      <c r="BG23" s="13"/>
      <c r="BI23" s="13"/>
      <c r="BK23" s="13"/>
      <c r="BM23" s="13"/>
      <c r="BO23" s="13"/>
      <c r="BQ23" s="13"/>
      <c r="BS23" s="13"/>
      <c r="BU23" s="13"/>
      <c r="BW23" s="13"/>
    </row>
    <row r="24" spans="1:75" ht="3" customHeight="1" x14ac:dyDescent="0.35">
      <c r="A24" s="5">
        <v>22</v>
      </c>
      <c r="C24" s="11">
        <f t="shared" si="0"/>
        <v>0</v>
      </c>
    </row>
    <row r="25" spans="1:75" ht="7" customHeight="1" x14ac:dyDescent="0.35">
      <c r="A25" s="5">
        <v>23</v>
      </c>
      <c r="C25" s="11">
        <f t="shared" si="0"/>
        <v>36</v>
      </c>
      <c r="E25" s="1"/>
      <c r="G25" s="1"/>
      <c r="I25" s="1"/>
      <c r="K25" s="1"/>
      <c r="M25" s="1"/>
      <c r="O25" s="1"/>
      <c r="Q25" s="1"/>
      <c r="S25" s="1"/>
      <c r="U25" s="1"/>
      <c r="W25" s="1"/>
      <c r="Y25" s="1"/>
      <c r="AA25" s="1"/>
      <c r="AC25" s="13"/>
      <c r="AE25" s="13"/>
      <c r="AG25" s="13"/>
      <c r="AI25" s="13"/>
      <c r="AK25" s="13"/>
      <c r="AM25" s="13"/>
      <c r="AO25" s="13"/>
      <c r="AQ25" s="13"/>
      <c r="AS25" s="13"/>
      <c r="AU25" s="13"/>
      <c r="AW25" s="13"/>
      <c r="AY25" s="13"/>
      <c r="BA25" s="13"/>
      <c r="BC25" s="13"/>
      <c r="BE25" s="13"/>
      <c r="BG25" s="13"/>
      <c r="BI25" s="13"/>
      <c r="BK25" s="13"/>
      <c r="BM25" s="13"/>
      <c r="BO25" s="13"/>
      <c r="BQ25" s="13"/>
      <c r="BS25" s="13"/>
      <c r="BU25" s="13"/>
      <c r="BW25" s="13"/>
    </row>
    <row r="26" spans="1:75" ht="3" customHeight="1" x14ac:dyDescent="0.35">
      <c r="A26" s="5">
        <v>24</v>
      </c>
      <c r="C26" s="11">
        <f t="shared" si="0"/>
        <v>0</v>
      </c>
    </row>
    <row r="27" spans="1:75" ht="7" customHeight="1" x14ac:dyDescent="0.35">
      <c r="A27" s="5">
        <v>25</v>
      </c>
      <c r="C27" s="11">
        <f t="shared" si="0"/>
        <v>37</v>
      </c>
      <c r="E27" s="1"/>
      <c r="G27" s="1"/>
      <c r="I27" s="1"/>
      <c r="K27" s="1"/>
      <c r="M27" s="1"/>
      <c r="O27" s="1"/>
      <c r="Q27" s="1"/>
      <c r="S27" s="1"/>
      <c r="U27" s="1"/>
      <c r="W27" s="1"/>
      <c r="Y27" s="1"/>
      <c r="AA27" s="1"/>
      <c r="AC27" s="13"/>
      <c r="AE27" s="13"/>
      <c r="AG27" s="13"/>
      <c r="AI27" s="13"/>
      <c r="AK27" s="13"/>
      <c r="AM27" s="13"/>
      <c r="AO27" s="13"/>
      <c r="AQ27" s="13"/>
      <c r="AS27" s="13"/>
      <c r="AU27" s="13"/>
      <c r="AW27" s="13"/>
      <c r="AY27" s="13"/>
      <c r="BA27" s="13"/>
      <c r="BC27" s="13"/>
      <c r="BE27" s="13"/>
      <c r="BG27" s="13"/>
      <c r="BI27" s="13"/>
      <c r="BK27" s="13"/>
      <c r="BM27" s="13"/>
      <c r="BO27" s="13"/>
      <c r="BQ27" s="13"/>
      <c r="BS27" s="13"/>
      <c r="BU27" s="13"/>
      <c r="BW27" s="13"/>
    </row>
    <row r="28" spans="1:75" ht="3" customHeight="1" x14ac:dyDescent="0.35">
      <c r="A28" s="5">
        <v>26</v>
      </c>
      <c r="C28" s="11">
        <f t="shared" si="0"/>
        <v>0</v>
      </c>
    </row>
    <row r="29" spans="1:75" ht="7" customHeight="1" x14ac:dyDescent="0.35">
      <c r="A29" s="5">
        <v>27</v>
      </c>
      <c r="C29" s="11">
        <f t="shared" si="0"/>
        <v>38</v>
      </c>
      <c r="E29" s="1"/>
      <c r="G29" s="1"/>
      <c r="I29" s="1"/>
      <c r="K29" s="1"/>
      <c r="M29" s="1"/>
      <c r="O29" s="1"/>
      <c r="Q29" s="1"/>
      <c r="S29" s="1"/>
      <c r="U29" s="1"/>
      <c r="W29" s="1"/>
      <c r="Y29" s="1"/>
      <c r="AA29" s="1"/>
      <c r="AC29" s="13"/>
      <c r="AE29" s="13"/>
      <c r="AG29" s="13"/>
      <c r="AI29" s="13"/>
      <c r="AK29" s="13"/>
      <c r="AM29" s="13"/>
      <c r="AO29" s="13"/>
      <c r="AQ29" s="13"/>
      <c r="AS29" s="13"/>
      <c r="AU29" s="13"/>
      <c r="AW29" s="13"/>
      <c r="AY29" s="13"/>
      <c r="BA29" s="13"/>
      <c r="BC29" s="13"/>
      <c r="BE29" s="13"/>
      <c r="BG29" s="13"/>
      <c r="BI29" s="13"/>
      <c r="BK29" s="13"/>
      <c r="BM29" s="13"/>
      <c r="BO29" s="13"/>
      <c r="BQ29" s="13"/>
      <c r="BS29" s="13"/>
      <c r="BU29" s="13"/>
      <c r="BW29" s="13"/>
    </row>
    <row r="30" spans="1:75" ht="3" customHeight="1" x14ac:dyDescent="0.35">
      <c r="A30" s="5">
        <v>28</v>
      </c>
      <c r="C30" s="11">
        <f t="shared" si="0"/>
        <v>0</v>
      </c>
    </row>
    <row r="31" spans="1:75" ht="7" customHeight="1" x14ac:dyDescent="0.35">
      <c r="A31" s="5">
        <v>29</v>
      </c>
      <c r="C31" s="11">
        <f t="shared" si="0"/>
        <v>39</v>
      </c>
      <c r="E31" s="1"/>
      <c r="G31" s="1"/>
      <c r="I31" s="1"/>
      <c r="K31" s="1"/>
      <c r="M31" s="1"/>
      <c r="O31" s="1"/>
      <c r="Q31" s="1"/>
      <c r="S31" s="1"/>
      <c r="U31" s="1"/>
      <c r="W31" s="1"/>
      <c r="Y31" s="1"/>
      <c r="AA31" s="1"/>
      <c r="AC31" s="13"/>
      <c r="AE31" s="13"/>
      <c r="AG31" s="13"/>
      <c r="AI31" s="13"/>
      <c r="AK31" s="13"/>
      <c r="AM31" s="13"/>
      <c r="AO31" s="13"/>
      <c r="AQ31" s="13"/>
      <c r="AS31" s="13"/>
      <c r="AU31" s="13"/>
      <c r="AW31" s="13"/>
      <c r="AY31" s="13"/>
      <c r="BA31" s="13"/>
      <c r="BC31" s="13"/>
      <c r="BE31" s="13"/>
      <c r="BG31" s="13"/>
      <c r="BI31" s="13"/>
      <c r="BK31" s="13"/>
      <c r="BM31" s="13"/>
      <c r="BO31" s="13"/>
      <c r="BQ31" s="13"/>
      <c r="BS31" s="13"/>
      <c r="BU31" s="13"/>
      <c r="BW31" s="13"/>
    </row>
    <row r="32" spans="1:75" ht="3" customHeight="1" x14ac:dyDescent="0.35">
      <c r="A32" s="5">
        <v>30</v>
      </c>
      <c r="C32" s="11">
        <f t="shared" si="0"/>
        <v>0</v>
      </c>
    </row>
    <row r="33" spans="1:75" ht="7" customHeight="1" x14ac:dyDescent="0.35">
      <c r="A33" s="5">
        <v>31</v>
      </c>
      <c r="C33" s="11">
        <f t="shared" si="0"/>
        <v>40</v>
      </c>
      <c r="E33" s="1"/>
      <c r="G33" s="1"/>
      <c r="I33" s="1"/>
      <c r="K33" s="1"/>
      <c r="M33" s="1"/>
      <c r="O33" s="1"/>
      <c r="Q33" s="1"/>
      <c r="S33" s="1"/>
      <c r="U33" s="1"/>
      <c r="W33" s="1"/>
      <c r="Y33" s="1"/>
      <c r="AA33" s="1"/>
      <c r="AC33" s="1"/>
      <c r="AE33" s="1"/>
      <c r="AG33" s="1"/>
      <c r="AI33" s="1"/>
      <c r="AK33" s="1"/>
      <c r="AM33" s="1"/>
      <c r="AO33" s="1"/>
      <c r="AQ33" s="1"/>
      <c r="AS33" s="1"/>
      <c r="AU33" s="1"/>
      <c r="AW33" s="1"/>
      <c r="AY33" s="1"/>
      <c r="BA33" s="13"/>
      <c r="BC33" s="13"/>
      <c r="BE33" s="13"/>
      <c r="BG33" s="13"/>
      <c r="BI33" s="13"/>
      <c r="BK33" s="13"/>
      <c r="BM33" s="13"/>
      <c r="BO33" s="13"/>
      <c r="BQ33" s="13"/>
      <c r="BS33" s="13"/>
      <c r="BU33" s="13"/>
      <c r="BW33" s="13"/>
    </row>
    <row r="34" spans="1:75" ht="3" customHeight="1" x14ac:dyDescent="0.35">
      <c r="A34" s="5">
        <v>32</v>
      </c>
      <c r="C34" s="11">
        <f t="shared" si="0"/>
        <v>0</v>
      </c>
    </row>
    <row r="35" spans="1:75" ht="7" customHeight="1" x14ac:dyDescent="0.35">
      <c r="A35" s="5">
        <v>33</v>
      </c>
      <c r="C35" s="11">
        <f t="shared" si="0"/>
        <v>41</v>
      </c>
      <c r="E35" s="1"/>
      <c r="G35" s="1"/>
      <c r="I35" s="1"/>
      <c r="K35" s="1"/>
      <c r="M35" s="1"/>
      <c r="O35" s="1"/>
      <c r="Q35" s="1"/>
      <c r="S35" s="1"/>
      <c r="U35" s="1"/>
      <c r="W35" s="1"/>
      <c r="Y35" s="1"/>
      <c r="AA35" s="1"/>
      <c r="AC35" s="1"/>
      <c r="AE35" s="1"/>
      <c r="AG35" s="1"/>
      <c r="AI35" s="1"/>
      <c r="AK35" s="1"/>
      <c r="AM35" s="1"/>
      <c r="AO35" s="1"/>
      <c r="AQ35" s="1"/>
      <c r="AS35" s="1"/>
      <c r="AU35" s="1"/>
      <c r="AW35" s="1"/>
      <c r="AY35" s="1"/>
      <c r="BA35" s="13"/>
      <c r="BC35" s="13"/>
      <c r="BE35" s="13"/>
      <c r="BG35" s="13"/>
      <c r="BI35" s="13"/>
      <c r="BK35" s="13"/>
      <c r="BM35" s="13"/>
      <c r="BO35" s="13"/>
      <c r="BQ35" s="13"/>
      <c r="BS35" s="13"/>
      <c r="BU35" s="13"/>
      <c r="BW35" s="13"/>
    </row>
    <row r="36" spans="1:75" ht="3" customHeight="1" x14ac:dyDescent="0.35">
      <c r="A36" s="5">
        <v>34</v>
      </c>
      <c r="C36" s="11">
        <f t="shared" si="0"/>
        <v>0</v>
      </c>
    </row>
    <row r="37" spans="1:75" ht="7" customHeight="1" x14ac:dyDescent="0.35">
      <c r="A37" s="5">
        <v>35</v>
      </c>
      <c r="C37" s="11">
        <f t="shared" si="0"/>
        <v>42</v>
      </c>
      <c r="E37" s="1"/>
      <c r="G37" s="1"/>
      <c r="I37" s="1"/>
      <c r="K37" s="1"/>
      <c r="M37" s="1"/>
      <c r="O37" s="1"/>
      <c r="Q37" s="1"/>
      <c r="S37" s="1"/>
      <c r="U37" s="1"/>
      <c r="W37" s="1"/>
      <c r="Y37" s="1"/>
      <c r="AA37" s="1"/>
      <c r="AC37" s="1"/>
      <c r="AE37" s="1"/>
      <c r="AG37" s="1"/>
      <c r="AI37" s="1"/>
      <c r="AK37" s="1"/>
      <c r="AM37" s="1"/>
      <c r="AO37" s="1"/>
      <c r="AQ37" s="1"/>
      <c r="AS37" s="1"/>
      <c r="AU37" s="1"/>
      <c r="AW37" s="1"/>
      <c r="AY37" s="1"/>
      <c r="BA37" s="13"/>
      <c r="BC37" s="13"/>
      <c r="BE37" s="13"/>
      <c r="BG37" s="13"/>
      <c r="BI37" s="13"/>
      <c r="BK37" s="13"/>
      <c r="BM37" s="13"/>
      <c r="BO37" s="13"/>
      <c r="BQ37" s="13"/>
      <c r="BS37" s="13"/>
      <c r="BU37" s="13"/>
      <c r="BW37" s="13"/>
    </row>
    <row r="38" spans="1:75" ht="3" customHeight="1" x14ac:dyDescent="0.35">
      <c r="A38" s="5">
        <v>36</v>
      </c>
      <c r="C38" s="11">
        <f t="shared" si="0"/>
        <v>0</v>
      </c>
    </row>
    <row r="39" spans="1:75" ht="7" customHeight="1" x14ac:dyDescent="0.35">
      <c r="A39" s="5">
        <v>37</v>
      </c>
      <c r="C39" s="11">
        <f t="shared" si="0"/>
        <v>43</v>
      </c>
      <c r="E39" s="1"/>
      <c r="G39" s="1"/>
      <c r="I39" s="1"/>
      <c r="K39" s="1"/>
      <c r="M39" s="1"/>
      <c r="O39" s="1"/>
      <c r="Q39" s="1"/>
      <c r="S39" s="1"/>
      <c r="U39" s="1"/>
      <c r="W39" s="1"/>
      <c r="Y39" s="1"/>
      <c r="AA39" s="1"/>
      <c r="AC39" s="1"/>
      <c r="AE39" s="1"/>
      <c r="AG39" s="1"/>
      <c r="AI39" s="1"/>
      <c r="AK39" s="1"/>
      <c r="AM39" s="1"/>
      <c r="AO39" s="1"/>
      <c r="AQ39" s="1"/>
      <c r="AS39" s="1"/>
      <c r="AU39" s="1"/>
      <c r="AW39" s="1"/>
      <c r="AY39" s="1"/>
      <c r="BA39" s="13"/>
      <c r="BC39" s="13"/>
      <c r="BE39" s="13"/>
      <c r="BG39" s="13"/>
      <c r="BI39" s="13"/>
      <c r="BK39" s="13"/>
      <c r="BM39" s="13"/>
      <c r="BO39" s="13"/>
      <c r="BQ39" s="13"/>
      <c r="BS39" s="13"/>
      <c r="BU39" s="13"/>
      <c r="BW39" s="13"/>
    </row>
    <row r="40" spans="1:75" ht="3" customHeight="1" x14ac:dyDescent="0.35">
      <c r="A40" s="5">
        <v>38</v>
      </c>
      <c r="C40" s="11">
        <f t="shared" si="0"/>
        <v>0</v>
      </c>
    </row>
    <row r="41" spans="1:75" ht="7" customHeight="1" x14ac:dyDescent="0.35">
      <c r="A41" s="5">
        <v>39</v>
      </c>
      <c r="C41" s="11">
        <f t="shared" si="0"/>
        <v>44</v>
      </c>
      <c r="E41" s="1"/>
      <c r="G41" s="1"/>
      <c r="I41" s="1"/>
      <c r="K41" s="1"/>
      <c r="M41" s="1"/>
      <c r="O41" s="1"/>
      <c r="Q41" s="1"/>
      <c r="S41" s="1"/>
      <c r="U41" s="1"/>
      <c r="W41" s="1"/>
      <c r="Y41" s="1"/>
      <c r="AA41" s="1"/>
      <c r="AC41" s="1"/>
      <c r="AE41" s="1"/>
      <c r="AG41" s="1"/>
      <c r="AI41" s="1"/>
      <c r="AK41" s="1"/>
      <c r="AM41" s="1"/>
      <c r="AO41" s="1"/>
      <c r="AQ41" s="1"/>
      <c r="AS41" s="1"/>
      <c r="AU41" s="1"/>
      <c r="AW41" s="1"/>
      <c r="AY41" s="1"/>
      <c r="BA41" s="13"/>
      <c r="BC41" s="13"/>
      <c r="BE41" s="13"/>
      <c r="BG41" s="13"/>
      <c r="BI41" s="13"/>
      <c r="BK41" s="13"/>
      <c r="BM41" s="13"/>
      <c r="BO41" s="13"/>
      <c r="BQ41" s="13"/>
      <c r="BS41" s="13"/>
      <c r="BU41" s="13"/>
      <c r="BW41" s="13"/>
    </row>
    <row r="42" spans="1:75" ht="3" customHeight="1" x14ac:dyDescent="0.35">
      <c r="A42" s="5">
        <v>40</v>
      </c>
      <c r="C42" s="11">
        <f t="shared" si="0"/>
        <v>0</v>
      </c>
    </row>
    <row r="43" spans="1:75" ht="7" customHeight="1" x14ac:dyDescent="0.35">
      <c r="A43" s="5">
        <v>41</v>
      </c>
      <c r="C43" s="11">
        <f t="shared" si="0"/>
        <v>45</v>
      </c>
      <c r="E43" s="1"/>
      <c r="G43" s="1"/>
      <c r="I43" s="1"/>
      <c r="K43" s="1"/>
      <c r="M43" s="1"/>
      <c r="O43" s="1"/>
      <c r="Q43" s="1"/>
      <c r="S43" s="1"/>
      <c r="U43" s="1"/>
      <c r="W43" s="1"/>
      <c r="Y43" s="1"/>
      <c r="AA43" s="1"/>
      <c r="AC43" s="1"/>
      <c r="AE43" s="1"/>
      <c r="AG43" s="1"/>
      <c r="AI43" s="1"/>
      <c r="AK43" s="1"/>
      <c r="AM43" s="1"/>
      <c r="AO43" s="1"/>
      <c r="AQ43" s="1"/>
      <c r="AS43" s="1"/>
      <c r="AU43" s="1"/>
      <c r="AW43" s="1"/>
      <c r="AY43" s="1"/>
      <c r="BA43" s="13"/>
      <c r="BC43" s="13"/>
      <c r="BE43" s="13"/>
      <c r="BG43" s="13"/>
      <c r="BI43" s="13"/>
      <c r="BK43" s="13"/>
      <c r="BM43" s="13"/>
      <c r="BO43" s="13"/>
      <c r="BQ43" s="13"/>
      <c r="BS43" s="13"/>
      <c r="BU43" s="13"/>
      <c r="BW43" s="13"/>
    </row>
    <row r="44" spans="1:75" ht="3" customHeight="1" x14ac:dyDescent="0.35">
      <c r="A44" s="5">
        <v>42</v>
      </c>
      <c r="C44" s="11">
        <f t="shared" si="0"/>
        <v>0</v>
      </c>
    </row>
    <row r="45" spans="1:75" ht="7" customHeight="1" x14ac:dyDescent="0.35">
      <c r="A45" s="5">
        <v>43</v>
      </c>
      <c r="C45" s="11">
        <f t="shared" si="0"/>
        <v>46</v>
      </c>
      <c r="E45" s="1"/>
      <c r="G45" s="1"/>
      <c r="I45" s="1"/>
      <c r="K45" s="1"/>
      <c r="M45" s="1"/>
      <c r="O45" s="1"/>
      <c r="Q45" s="1"/>
      <c r="S45" s="1"/>
      <c r="U45" s="1"/>
      <c r="W45" s="1"/>
      <c r="Y45" s="1"/>
      <c r="AA45" s="1"/>
      <c r="AC45" s="1"/>
      <c r="AE45" s="1"/>
      <c r="AG45" s="1"/>
      <c r="AI45" s="1"/>
      <c r="AK45" s="1"/>
      <c r="AM45" s="1"/>
      <c r="AO45" s="1"/>
      <c r="AQ45" s="1"/>
      <c r="AS45" s="1"/>
      <c r="AU45" s="1"/>
      <c r="AW45" s="1"/>
      <c r="AY45" s="1"/>
      <c r="BA45" s="13"/>
      <c r="BC45" s="13"/>
      <c r="BE45" s="13"/>
      <c r="BG45" s="13"/>
      <c r="BI45" s="13"/>
      <c r="BK45" s="13"/>
      <c r="BM45" s="13"/>
      <c r="BO45" s="13"/>
      <c r="BQ45" s="13"/>
      <c r="BS45" s="13"/>
      <c r="BU45" s="13"/>
      <c r="BW45" s="13"/>
    </row>
    <row r="46" spans="1:75" ht="3" customHeight="1" x14ac:dyDescent="0.35">
      <c r="A46" s="5">
        <v>44</v>
      </c>
      <c r="C46" s="11">
        <f t="shared" si="0"/>
        <v>0</v>
      </c>
    </row>
    <row r="47" spans="1:75" ht="7" customHeight="1" x14ac:dyDescent="0.35">
      <c r="A47" s="5">
        <v>45</v>
      </c>
      <c r="C47" s="11">
        <f t="shared" si="0"/>
        <v>47</v>
      </c>
      <c r="E47" s="1"/>
      <c r="G47" s="1"/>
      <c r="I47" s="1"/>
      <c r="K47" s="1"/>
      <c r="M47" s="1"/>
      <c r="O47" s="1"/>
      <c r="Q47" s="1"/>
      <c r="S47" s="1"/>
      <c r="U47" s="1"/>
      <c r="W47" s="1"/>
      <c r="Y47" s="1"/>
      <c r="AA47" s="1"/>
      <c r="AC47" s="1"/>
      <c r="AE47" s="1"/>
      <c r="AG47" s="1"/>
      <c r="AI47" s="1"/>
      <c r="AK47" s="1"/>
      <c r="AM47" s="1"/>
      <c r="AO47" s="1"/>
      <c r="AQ47" s="1"/>
      <c r="AS47" s="1"/>
      <c r="AU47" s="1"/>
      <c r="AW47" s="1"/>
      <c r="AY47" s="1"/>
      <c r="BA47" s="13"/>
      <c r="BC47" s="13"/>
      <c r="BE47" s="13"/>
      <c r="BG47" s="13"/>
      <c r="BI47" s="13"/>
      <c r="BK47" s="13"/>
      <c r="BM47" s="13"/>
      <c r="BO47" s="13"/>
      <c r="BQ47" s="13"/>
      <c r="BS47" s="13"/>
      <c r="BU47" s="13"/>
      <c r="BW47" s="13"/>
    </row>
    <row r="48" spans="1:75" ht="3" customHeight="1" x14ac:dyDescent="0.35">
      <c r="A48" s="5">
        <v>46</v>
      </c>
      <c r="C48" s="11">
        <f t="shared" si="0"/>
        <v>0</v>
      </c>
    </row>
    <row r="49" spans="1:75" ht="7" customHeight="1" x14ac:dyDescent="0.35">
      <c r="A49" s="5">
        <v>47</v>
      </c>
      <c r="C49" s="11">
        <f t="shared" si="0"/>
        <v>48</v>
      </c>
      <c r="E49" s="1"/>
      <c r="G49" s="1"/>
      <c r="I49" s="1"/>
      <c r="K49" s="1"/>
      <c r="M49" s="1"/>
      <c r="O49" s="1"/>
      <c r="Q49" s="1"/>
      <c r="S49" s="1"/>
      <c r="U49" s="1"/>
      <c r="W49" s="1"/>
      <c r="Y49" s="1"/>
      <c r="AA49" s="1"/>
      <c r="AC49" s="1"/>
      <c r="AE49" s="1"/>
      <c r="AG49" s="1"/>
      <c r="AI49" s="1"/>
      <c r="AK49" s="1"/>
      <c r="AM49" s="1"/>
      <c r="AO49" s="1"/>
      <c r="AQ49" s="1"/>
      <c r="AS49" s="1"/>
      <c r="AU49" s="1"/>
      <c r="AW49" s="1"/>
      <c r="AY49" s="1"/>
      <c r="BA49" s="13"/>
      <c r="BC49" s="13"/>
      <c r="BE49" s="13"/>
      <c r="BG49" s="13"/>
      <c r="BI49" s="13"/>
      <c r="BK49" s="13"/>
      <c r="BM49" s="13"/>
      <c r="BO49" s="13"/>
      <c r="BQ49" s="13"/>
      <c r="BS49" s="13"/>
      <c r="BU49" s="13"/>
      <c r="BW49" s="13"/>
    </row>
    <row r="50" spans="1:75" ht="3" customHeight="1" x14ac:dyDescent="0.35">
      <c r="A50" s="5">
        <v>48</v>
      </c>
      <c r="C50" s="11">
        <f t="shared" si="0"/>
        <v>0</v>
      </c>
    </row>
    <row r="51" spans="1:75" ht="7" customHeight="1" x14ac:dyDescent="0.35">
      <c r="A51" s="5">
        <v>49</v>
      </c>
      <c r="C51" s="11">
        <f t="shared" si="0"/>
        <v>49</v>
      </c>
      <c r="E51" s="1"/>
      <c r="G51" s="1"/>
      <c r="I51" s="1"/>
      <c r="K51" s="1"/>
      <c r="M51" s="1"/>
      <c r="O51" s="1"/>
      <c r="Q51" s="1"/>
      <c r="S51" s="1"/>
      <c r="U51" s="1"/>
      <c r="W51" s="1"/>
      <c r="Y51" s="1"/>
      <c r="AA51" s="1"/>
      <c r="AC51" s="1"/>
      <c r="AE51" s="1"/>
      <c r="AG51" s="1"/>
      <c r="AI51" s="1"/>
      <c r="AK51" s="1"/>
      <c r="AM51" s="1"/>
      <c r="AO51" s="1"/>
      <c r="AQ51" s="1"/>
      <c r="AS51" s="1"/>
      <c r="AU51" s="1"/>
      <c r="AW51" s="1"/>
      <c r="AY51" s="1"/>
      <c r="BA51" s="13"/>
      <c r="BC51" s="13"/>
      <c r="BE51" s="13"/>
      <c r="BG51" s="13"/>
      <c r="BI51" s="13"/>
      <c r="BK51" s="13"/>
      <c r="BM51" s="13"/>
      <c r="BO51" s="13"/>
      <c r="BQ51" s="13"/>
      <c r="BS51" s="13"/>
      <c r="BU51" s="13"/>
      <c r="BW51" s="13"/>
    </row>
    <row r="52" spans="1:75" ht="3" customHeight="1" x14ac:dyDescent="0.35">
      <c r="A52" s="5">
        <v>50</v>
      </c>
      <c r="C52" s="11">
        <f t="shared" si="0"/>
        <v>0</v>
      </c>
    </row>
    <row r="53" spans="1:75" ht="7" customHeight="1" x14ac:dyDescent="0.35">
      <c r="A53" s="5">
        <v>51</v>
      </c>
      <c r="C53" s="11">
        <f t="shared" si="0"/>
        <v>50</v>
      </c>
      <c r="E53" s="1"/>
      <c r="G53" s="1"/>
      <c r="I53" s="1"/>
      <c r="K53" s="1"/>
      <c r="M53" s="1"/>
      <c r="O53" s="1"/>
      <c r="Q53" s="1"/>
      <c r="S53" s="1"/>
      <c r="U53" s="1"/>
      <c r="W53" s="1"/>
      <c r="Y53" s="1"/>
      <c r="AA53" s="1"/>
      <c r="AC53" s="1"/>
      <c r="AE53" s="1"/>
      <c r="AG53" s="1"/>
      <c r="AI53" s="1"/>
      <c r="AK53" s="1"/>
      <c r="AM53" s="1"/>
      <c r="AO53" s="1"/>
      <c r="AQ53" s="1"/>
      <c r="AS53" s="1"/>
      <c r="AU53" s="1"/>
      <c r="AW53" s="1"/>
      <c r="AY53" s="1"/>
      <c r="AZ53" s="14"/>
      <c r="BA53" s="1"/>
      <c r="BC53" s="1"/>
      <c r="BE53" s="1"/>
      <c r="BG53" s="1"/>
      <c r="BI53" s="1"/>
      <c r="BK53" s="1"/>
      <c r="BM53" s="1"/>
      <c r="BO53" s="1"/>
      <c r="BQ53" s="1"/>
      <c r="BS53" s="1"/>
      <c r="BU53" s="1"/>
      <c r="BW53" s="1"/>
    </row>
    <row r="54" spans="1:75" ht="3" customHeight="1" x14ac:dyDescent="0.35">
      <c r="A54" s="5">
        <v>52</v>
      </c>
      <c r="C54" s="11">
        <f t="shared" si="0"/>
        <v>0</v>
      </c>
    </row>
    <row r="55" spans="1:75" ht="7" customHeight="1" x14ac:dyDescent="0.35">
      <c r="A55" s="5">
        <v>53</v>
      </c>
      <c r="C55" s="11">
        <f t="shared" si="0"/>
        <v>51</v>
      </c>
      <c r="E55" s="1"/>
      <c r="G55" s="1"/>
      <c r="I55" s="1"/>
      <c r="K55" s="1"/>
      <c r="M55" s="1"/>
      <c r="O55" s="1"/>
      <c r="Q55" s="1"/>
      <c r="S55" s="1"/>
      <c r="U55" s="1"/>
      <c r="W55" s="1"/>
      <c r="Y55" s="1"/>
      <c r="AA55" s="1"/>
      <c r="AC55" s="1"/>
      <c r="AE55" s="1"/>
      <c r="AG55" s="1"/>
      <c r="AI55" s="1"/>
      <c r="AK55" s="1"/>
      <c r="AM55" s="1"/>
      <c r="AO55" s="1"/>
      <c r="AQ55" s="1"/>
      <c r="AS55" s="1"/>
      <c r="AU55" s="1"/>
      <c r="AW55" s="1"/>
      <c r="AY55" s="1"/>
      <c r="BA55" s="1"/>
      <c r="BC55" s="1"/>
      <c r="BE55" s="1"/>
      <c r="BG55" s="1"/>
      <c r="BI55" s="1"/>
      <c r="BK55" s="1"/>
      <c r="BM55" s="1"/>
      <c r="BO55" s="1"/>
      <c r="BQ55" s="1"/>
      <c r="BS55" s="1"/>
      <c r="BU55" s="1"/>
      <c r="BW55" s="1"/>
    </row>
    <row r="56" spans="1:75" ht="3" customHeight="1" x14ac:dyDescent="0.35">
      <c r="A56" s="5">
        <v>54</v>
      </c>
      <c r="C56" s="11">
        <f t="shared" si="0"/>
        <v>0</v>
      </c>
    </row>
    <row r="57" spans="1:75" ht="7" customHeight="1" x14ac:dyDescent="0.35">
      <c r="A57" s="5">
        <v>55</v>
      </c>
      <c r="C57" s="11">
        <f t="shared" si="0"/>
        <v>52</v>
      </c>
      <c r="E57" s="1"/>
      <c r="G57" s="1"/>
      <c r="I57" s="1"/>
      <c r="K57" s="1"/>
      <c r="M57" s="1"/>
      <c r="O57" s="1"/>
      <c r="Q57" s="1"/>
      <c r="S57" s="1"/>
      <c r="U57" s="1"/>
      <c r="W57" s="1"/>
      <c r="Y57" s="1"/>
      <c r="AA57" s="1"/>
      <c r="AC57" s="1"/>
      <c r="AE57" s="1"/>
      <c r="AG57" s="1"/>
      <c r="AI57" s="1"/>
      <c r="AK57" s="1"/>
      <c r="AM57" s="1"/>
      <c r="AO57" s="1"/>
      <c r="AQ57" s="1"/>
      <c r="AS57" s="1"/>
      <c r="AU57" s="1"/>
      <c r="AW57" s="1"/>
      <c r="AY57" s="1"/>
      <c r="BA57" s="1"/>
      <c r="BC57" s="1"/>
      <c r="BE57" s="1"/>
      <c r="BG57" s="1"/>
      <c r="BI57" s="1"/>
      <c r="BK57" s="1"/>
      <c r="BM57" s="1"/>
      <c r="BO57" s="1"/>
      <c r="BQ57" s="1"/>
      <c r="BS57" s="1"/>
      <c r="BU57" s="1"/>
      <c r="BW57" s="1"/>
    </row>
    <row r="58" spans="1:75" ht="3" customHeight="1" x14ac:dyDescent="0.35">
      <c r="A58" s="5">
        <v>56</v>
      </c>
      <c r="C58" s="11">
        <f t="shared" si="0"/>
        <v>0</v>
      </c>
    </row>
    <row r="59" spans="1:75" ht="7" customHeight="1" x14ac:dyDescent="0.35">
      <c r="A59" s="5">
        <v>57</v>
      </c>
      <c r="C59" s="11">
        <f t="shared" si="0"/>
        <v>53</v>
      </c>
      <c r="E59" s="1"/>
      <c r="G59" s="1"/>
      <c r="I59" s="1"/>
      <c r="K59" s="1"/>
      <c r="M59" s="1"/>
      <c r="O59" s="1"/>
      <c r="Q59" s="1"/>
      <c r="S59" s="1"/>
      <c r="U59" s="1"/>
      <c r="W59" s="1"/>
      <c r="Y59" s="1"/>
      <c r="AA59" s="1"/>
      <c r="AC59" s="1"/>
      <c r="AE59" s="1"/>
      <c r="AG59" s="1"/>
      <c r="AI59" s="1"/>
      <c r="AK59" s="1"/>
      <c r="AM59" s="1"/>
      <c r="AO59" s="1"/>
      <c r="AQ59" s="1"/>
      <c r="AS59" s="1"/>
      <c r="AU59" s="1"/>
      <c r="AW59" s="1"/>
      <c r="AY59" s="1"/>
      <c r="BA59" s="1"/>
      <c r="BC59" s="1"/>
      <c r="BE59" s="1"/>
      <c r="BG59" s="1"/>
      <c r="BI59" s="1"/>
      <c r="BK59" s="1"/>
      <c r="BM59" s="1"/>
      <c r="BO59" s="1"/>
      <c r="BQ59" s="1"/>
      <c r="BS59" s="1"/>
      <c r="BU59" s="1"/>
      <c r="BW59" s="1"/>
    </row>
    <row r="60" spans="1:75" ht="3" customHeight="1" x14ac:dyDescent="0.35">
      <c r="A60" s="5">
        <v>58</v>
      </c>
      <c r="C60" s="11">
        <f t="shared" si="0"/>
        <v>0</v>
      </c>
    </row>
    <row r="61" spans="1:75" ht="7" customHeight="1" x14ac:dyDescent="0.35">
      <c r="A61" s="5">
        <v>59</v>
      </c>
      <c r="C61" s="11">
        <f t="shared" si="0"/>
        <v>54</v>
      </c>
      <c r="E61" s="1"/>
      <c r="G61" s="1"/>
      <c r="I61" s="1"/>
      <c r="K61" s="1"/>
      <c r="M61" s="1"/>
      <c r="O61" s="1"/>
      <c r="Q61" s="1"/>
      <c r="S61" s="1"/>
      <c r="U61" s="1"/>
      <c r="W61" s="1"/>
      <c r="Y61" s="1"/>
      <c r="AA61" s="1"/>
      <c r="AC61" s="1"/>
      <c r="AE61" s="1"/>
      <c r="AG61" s="1"/>
      <c r="AI61" s="1"/>
      <c r="AK61" s="1"/>
      <c r="AM61" s="1"/>
      <c r="AO61" s="1"/>
      <c r="AQ61" s="1"/>
      <c r="AS61" s="1"/>
      <c r="AU61" s="1"/>
      <c r="AW61" s="1"/>
      <c r="AY61" s="1"/>
      <c r="BA61" s="1"/>
      <c r="BC61" s="1"/>
      <c r="BE61" s="1"/>
      <c r="BG61" s="1"/>
      <c r="BI61" s="1"/>
      <c r="BK61" s="1"/>
      <c r="BM61" s="1"/>
      <c r="BO61" s="1"/>
      <c r="BQ61" s="1"/>
      <c r="BS61" s="1"/>
      <c r="BU61" s="1"/>
      <c r="BW61" s="1"/>
    </row>
    <row r="62" spans="1:75" ht="3" customHeight="1" x14ac:dyDescent="0.35">
      <c r="A62" s="5">
        <v>60</v>
      </c>
      <c r="C62" s="11">
        <f t="shared" si="0"/>
        <v>0</v>
      </c>
    </row>
    <row r="63" spans="1:75" ht="7" customHeight="1" x14ac:dyDescent="0.35">
      <c r="A63" s="5">
        <v>61</v>
      </c>
      <c r="C63" s="11">
        <f t="shared" si="0"/>
        <v>55</v>
      </c>
      <c r="E63" s="1"/>
      <c r="G63" s="1"/>
      <c r="I63" s="1"/>
      <c r="K63" s="1"/>
      <c r="M63" s="1"/>
      <c r="O63" s="1"/>
      <c r="Q63" s="1"/>
      <c r="S63" s="1"/>
      <c r="U63" s="1"/>
      <c r="W63" s="1"/>
      <c r="Y63" s="1"/>
      <c r="AA63" s="1"/>
      <c r="AC63" s="1"/>
      <c r="AE63" s="1"/>
      <c r="AG63" s="1"/>
      <c r="AI63" s="1"/>
      <c r="AK63" s="1"/>
      <c r="AM63" s="1"/>
      <c r="AO63" s="1"/>
      <c r="AQ63" s="1"/>
      <c r="AS63" s="1"/>
      <c r="AU63" s="1"/>
      <c r="AW63" s="1"/>
      <c r="AY63" s="1"/>
      <c r="BA63" s="1"/>
      <c r="BC63" s="1"/>
      <c r="BE63" s="1"/>
      <c r="BG63" s="1"/>
      <c r="BI63" s="1"/>
      <c r="BK63" s="1"/>
      <c r="BM63" s="1"/>
      <c r="BO63" s="1"/>
      <c r="BQ63" s="1"/>
      <c r="BS63" s="1"/>
      <c r="BU63" s="1"/>
      <c r="BW63" s="1"/>
    </row>
    <row r="64" spans="1:75" ht="3" customHeight="1" x14ac:dyDescent="0.35">
      <c r="A64" s="5">
        <v>62</v>
      </c>
      <c r="C64" s="11">
        <f t="shared" si="0"/>
        <v>0</v>
      </c>
    </row>
    <row r="65" spans="1:75" ht="7" customHeight="1" x14ac:dyDescent="0.35">
      <c r="A65" s="5">
        <v>63</v>
      </c>
      <c r="C65" s="11">
        <f t="shared" si="0"/>
        <v>56</v>
      </c>
      <c r="E65" s="1"/>
      <c r="G65" s="1"/>
      <c r="I65" s="1"/>
      <c r="K65" s="1"/>
      <c r="M65" s="1"/>
      <c r="O65" s="1"/>
      <c r="Q65" s="1"/>
      <c r="S65" s="1"/>
      <c r="U65" s="1"/>
      <c r="W65" s="1"/>
      <c r="Y65" s="1"/>
      <c r="AA65" s="1"/>
      <c r="AC65" s="1"/>
      <c r="AE65" s="1"/>
      <c r="AG65" s="1"/>
      <c r="AI65" s="1"/>
      <c r="AK65" s="1"/>
      <c r="AM65" s="1"/>
      <c r="AO65" s="1"/>
      <c r="AQ65" s="1"/>
      <c r="AS65" s="1"/>
      <c r="AU65" s="1"/>
      <c r="AW65" s="1"/>
      <c r="AY65" s="1"/>
      <c r="BA65" s="1"/>
      <c r="BC65" s="1"/>
      <c r="BE65" s="1"/>
      <c r="BG65" s="1"/>
      <c r="BI65" s="1"/>
      <c r="BK65" s="1"/>
      <c r="BM65" s="1"/>
      <c r="BO65" s="1"/>
      <c r="BQ65" s="1"/>
      <c r="BS65" s="1"/>
      <c r="BU65" s="1"/>
      <c r="BW65" s="1"/>
    </row>
    <row r="66" spans="1:75" ht="3" customHeight="1" x14ac:dyDescent="0.35">
      <c r="A66" s="5">
        <v>64</v>
      </c>
      <c r="C66" s="11">
        <f t="shared" si="0"/>
        <v>0</v>
      </c>
    </row>
    <row r="67" spans="1:75" ht="7" customHeight="1" x14ac:dyDescent="0.35">
      <c r="A67" s="5">
        <v>65</v>
      </c>
      <c r="C67" s="11">
        <f t="shared" si="0"/>
        <v>57</v>
      </c>
      <c r="E67" s="1"/>
      <c r="G67" s="1"/>
      <c r="I67" s="1"/>
      <c r="K67" s="1"/>
      <c r="M67" s="1"/>
      <c r="O67" s="1"/>
      <c r="Q67" s="1"/>
      <c r="S67" s="1"/>
      <c r="U67" s="1"/>
      <c r="W67" s="1"/>
      <c r="Y67" s="1"/>
      <c r="AA67" s="1"/>
      <c r="AC67" s="1"/>
      <c r="AE67" s="1"/>
      <c r="AG67" s="1"/>
      <c r="AI67" s="1"/>
      <c r="AK67" s="1"/>
      <c r="AM67" s="1"/>
      <c r="AO67" s="1"/>
      <c r="AQ67" s="1"/>
      <c r="AS67" s="1"/>
      <c r="AU67" s="1"/>
      <c r="AW67" s="1"/>
      <c r="AY67" s="1"/>
      <c r="BA67" s="1"/>
      <c r="BC67" s="1"/>
      <c r="BE67" s="1"/>
      <c r="BG67" s="1"/>
      <c r="BI67" s="1"/>
      <c r="BK67" s="1"/>
      <c r="BM67" s="1"/>
      <c r="BO67" s="1"/>
      <c r="BQ67" s="1"/>
      <c r="BS67" s="1"/>
      <c r="BU67" s="1"/>
      <c r="BW67" s="1"/>
    </row>
    <row r="68" spans="1:75" ht="3" customHeight="1" x14ac:dyDescent="0.35">
      <c r="A68" s="5">
        <v>66</v>
      </c>
      <c r="C68" s="11">
        <f t="shared" si="0"/>
        <v>0</v>
      </c>
    </row>
    <row r="69" spans="1:75" ht="7" customHeight="1" x14ac:dyDescent="0.35">
      <c r="A69" s="5">
        <v>67</v>
      </c>
      <c r="C69" s="11">
        <f t="shared" si="0"/>
        <v>58</v>
      </c>
      <c r="E69" s="1"/>
      <c r="G69" s="1"/>
      <c r="I69" s="1"/>
      <c r="K69" s="1"/>
      <c r="M69" s="1"/>
      <c r="O69" s="1"/>
      <c r="Q69" s="1"/>
      <c r="S69" s="1"/>
      <c r="U69" s="1"/>
      <c r="W69" s="1"/>
      <c r="Y69" s="1"/>
      <c r="AA69" s="1"/>
      <c r="AC69" s="1"/>
      <c r="AE69" s="1"/>
      <c r="AG69" s="1"/>
      <c r="AI69" s="1"/>
      <c r="AK69" s="1"/>
      <c r="AM69" s="1"/>
      <c r="AO69" s="1"/>
      <c r="AQ69" s="1"/>
      <c r="AS69" s="1"/>
      <c r="AU69" s="1"/>
      <c r="AW69" s="1"/>
      <c r="AY69" s="1"/>
      <c r="BA69" s="1"/>
      <c r="BC69" s="1"/>
      <c r="BE69" s="1"/>
      <c r="BG69" s="1"/>
      <c r="BI69" s="1"/>
      <c r="BK69" s="1"/>
      <c r="BM69" s="1"/>
      <c r="BO69" s="1"/>
      <c r="BQ69" s="1"/>
      <c r="BS69" s="1"/>
      <c r="BU69" s="1"/>
      <c r="BW69" s="1"/>
    </row>
    <row r="70" spans="1:75" ht="3" customHeight="1" x14ac:dyDescent="0.35">
      <c r="A70" s="5">
        <v>68</v>
      </c>
      <c r="C70" s="11">
        <f t="shared" ref="C70:C91" si="1">IF(MOD(A70,2)&lt;&gt;0,C68+1,0)</f>
        <v>0</v>
      </c>
    </row>
    <row r="71" spans="1:75" ht="7" customHeight="1" x14ac:dyDescent="0.35">
      <c r="A71" s="5">
        <v>69</v>
      </c>
      <c r="C71" s="11">
        <f t="shared" si="1"/>
        <v>59</v>
      </c>
      <c r="E71" s="1"/>
      <c r="G71" s="1"/>
      <c r="I71" s="1"/>
      <c r="K71" s="1"/>
      <c r="M71" s="1"/>
      <c r="O71" s="1"/>
      <c r="Q71" s="1"/>
      <c r="S71" s="1"/>
      <c r="U71" s="1"/>
      <c r="W71" s="1"/>
      <c r="Y71" s="1"/>
      <c r="AA71" s="1"/>
      <c r="AC71" s="1"/>
      <c r="AE71" s="1"/>
      <c r="AG71" s="1"/>
      <c r="AI71" s="1"/>
      <c r="AK71" s="1"/>
      <c r="AM71" s="1"/>
      <c r="AO71" s="1"/>
      <c r="AQ71" s="1"/>
      <c r="AS71" s="1"/>
      <c r="AU71" s="1"/>
      <c r="AW71" s="1"/>
      <c r="AY71" s="1"/>
      <c r="BA71" s="1"/>
      <c r="BC71" s="1"/>
      <c r="BE71" s="1"/>
      <c r="BG71" s="1"/>
      <c r="BI71" s="1"/>
      <c r="BK71" s="1"/>
      <c r="BM71" s="1"/>
      <c r="BO71" s="1"/>
      <c r="BQ71" s="1"/>
      <c r="BS71" s="1"/>
      <c r="BU71" s="1"/>
      <c r="BW71" s="1"/>
    </row>
    <row r="72" spans="1:75" ht="3" customHeight="1" x14ac:dyDescent="0.35">
      <c r="A72" s="5">
        <v>70</v>
      </c>
      <c r="C72" s="11">
        <f t="shared" si="1"/>
        <v>0</v>
      </c>
    </row>
    <row r="73" spans="1:75" ht="7" customHeight="1" x14ac:dyDescent="0.35">
      <c r="A73" s="5">
        <v>71</v>
      </c>
      <c r="C73" s="11">
        <f t="shared" si="1"/>
        <v>60</v>
      </c>
      <c r="E73" s="1"/>
      <c r="G73" s="1"/>
      <c r="I73" s="1"/>
      <c r="K73" s="1"/>
      <c r="M73" s="1"/>
      <c r="O73" s="1"/>
      <c r="Q73" s="1"/>
      <c r="S73" s="1"/>
      <c r="U73" s="1"/>
      <c r="W73" s="1"/>
      <c r="Y73" s="1"/>
      <c r="AA73" s="1"/>
      <c r="AC73" s="1"/>
      <c r="AE73" s="1"/>
      <c r="AG73" s="1"/>
      <c r="AI73" s="1"/>
      <c r="AK73" s="1"/>
      <c r="AM73" s="1"/>
      <c r="AO73" s="1"/>
      <c r="AQ73" s="1"/>
      <c r="AS73" s="1"/>
      <c r="AU73" s="1"/>
      <c r="AW73" s="1"/>
      <c r="AY73" s="1"/>
      <c r="BA73" s="1"/>
      <c r="BC73" s="1"/>
      <c r="BE73" s="1"/>
      <c r="BG73" s="1"/>
      <c r="BI73" s="1"/>
      <c r="BK73" s="1"/>
      <c r="BM73" s="1"/>
      <c r="BO73" s="1"/>
      <c r="BQ73" s="1"/>
      <c r="BS73" s="1"/>
      <c r="BU73" s="1"/>
      <c r="BW73" s="1"/>
    </row>
    <row r="74" spans="1:75" ht="3" customHeight="1" x14ac:dyDescent="0.35">
      <c r="A74" s="5">
        <v>50</v>
      </c>
      <c r="C74" s="11">
        <f t="shared" si="1"/>
        <v>0</v>
      </c>
    </row>
    <row r="75" spans="1:75" ht="7" customHeight="1" x14ac:dyDescent="0.35">
      <c r="A75" s="5">
        <v>51</v>
      </c>
      <c r="C75" s="11">
        <f t="shared" si="1"/>
        <v>61</v>
      </c>
      <c r="E75" s="1"/>
      <c r="G75" s="1"/>
      <c r="I75" s="1"/>
      <c r="K75" s="1"/>
      <c r="M75" s="1"/>
      <c r="O75" s="1"/>
      <c r="Q75" s="1"/>
      <c r="S75" s="1"/>
      <c r="U75" s="1"/>
      <c r="W75" s="1"/>
      <c r="Y75" s="1"/>
      <c r="AA75" s="1"/>
      <c r="AC75" s="1"/>
      <c r="AE75" s="1"/>
      <c r="AG75" s="1"/>
      <c r="AI75" s="1"/>
      <c r="AK75" s="1"/>
      <c r="AM75" s="1"/>
      <c r="AO75" s="1"/>
      <c r="AQ75" s="1"/>
      <c r="AS75" s="1"/>
      <c r="AU75" s="1"/>
      <c r="AW75" s="1"/>
      <c r="AY75" s="1"/>
      <c r="BA75" s="1"/>
      <c r="BC75" s="1"/>
      <c r="BE75" s="1"/>
      <c r="BG75" s="1"/>
      <c r="BI75" s="1"/>
      <c r="BK75" s="1"/>
      <c r="BM75" s="1"/>
      <c r="BO75" s="1"/>
      <c r="BQ75" s="1"/>
      <c r="BS75" s="1"/>
      <c r="BU75" s="1"/>
      <c r="BW75" s="1"/>
    </row>
    <row r="76" spans="1:75" ht="3" customHeight="1" x14ac:dyDescent="0.35">
      <c r="A76" s="5">
        <v>52</v>
      </c>
      <c r="C76" s="11">
        <f t="shared" si="1"/>
        <v>0</v>
      </c>
    </row>
    <row r="77" spans="1:75" ht="7" customHeight="1" x14ac:dyDescent="0.35">
      <c r="A77" s="5">
        <v>53</v>
      </c>
      <c r="C77" s="11">
        <f t="shared" si="1"/>
        <v>62</v>
      </c>
      <c r="E77" s="1"/>
      <c r="G77" s="1"/>
      <c r="I77" s="1"/>
      <c r="K77" s="1"/>
      <c r="M77" s="1"/>
      <c r="O77" s="1"/>
      <c r="Q77" s="1"/>
      <c r="S77" s="1"/>
      <c r="U77" s="1"/>
      <c r="W77" s="1"/>
      <c r="Y77" s="1"/>
      <c r="AA77" s="1"/>
      <c r="AC77" s="1"/>
      <c r="AE77" s="1"/>
      <c r="AG77" s="1"/>
      <c r="AI77" s="1"/>
      <c r="AK77" s="1"/>
      <c r="AM77" s="1"/>
      <c r="AO77" s="1"/>
      <c r="AQ77" s="1"/>
      <c r="AS77" s="1"/>
      <c r="AU77" s="1"/>
      <c r="AW77" s="1"/>
      <c r="AY77" s="1"/>
      <c r="BA77" s="1"/>
      <c r="BC77" s="1"/>
      <c r="BE77" s="1"/>
      <c r="BG77" s="1"/>
      <c r="BI77" s="1"/>
      <c r="BK77" s="1"/>
      <c r="BM77" s="1"/>
      <c r="BO77" s="1"/>
      <c r="BQ77" s="1"/>
      <c r="BS77" s="1"/>
      <c r="BU77" s="1"/>
      <c r="BW77" s="1"/>
    </row>
    <row r="78" spans="1:75" ht="3" customHeight="1" x14ac:dyDescent="0.35">
      <c r="A78" s="5">
        <v>54</v>
      </c>
      <c r="C78" s="11">
        <f t="shared" si="1"/>
        <v>0</v>
      </c>
    </row>
    <row r="79" spans="1:75" ht="7" customHeight="1" x14ac:dyDescent="0.35">
      <c r="A79" s="5">
        <v>55</v>
      </c>
      <c r="C79" s="11">
        <f t="shared" si="1"/>
        <v>63</v>
      </c>
      <c r="E79" s="1"/>
      <c r="G79" s="1"/>
      <c r="I79" s="1"/>
      <c r="K79" s="1"/>
      <c r="M79" s="1"/>
      <c r="O79" s="1"/>
      <c r="Q79" s="1"/>
      <c r="S79" s="1"/>
      <c r="U79" s="1"/>
      <c r="W79" s="1"/>
      <c r="Y79" s="1"/>
      <c r="AA79" s="1"/>
      <c r="AC79" s="1"/>
      <c r="AE79" s="1"/>
      <c r="AG79" s="1"/>
      <c r="AI79" s="1"/>
      <c r="AK79" s="1"/>
      <c r="AM79" s="1"/>
      <c r="AO79" s="1"/>
      <c r="AQ79" s="1"/>
      <c r="AS79" s="1"/>
      <c r="AU79" s="1"/>
      <c r="AW79" s="1"/>
      <c r="AY79" s="1"/>
      <c r="BA79" s="1"/>
      <c r="BC79" s="1"/>
      <c r="BE79" s="1"/>
      <c r="BG79" s="1"/>
      <c r="BI79" s="1"/>
      <c r="BK79" s="1"/>
      <c r="BM79" s="1"/>
      <c r="BO79" s="1"/>
      <c r="BQ79" s="1"/>
      <c r="BS79" s="1"/>
      <c r="BU79" s="1"/>
      <c r="BW79" s="1"/>
    </row>
    <row r="80" spans="1:75" ht="3" customHeight="1" x14ac:dyDescent="0.35">
      <c r="A80" s="5">
        <v>56</v>
      </c>
      <c r="C80" s="11">
        <f t="shared" si="1"/>
        <v>0</v>
      </c>
    </row>
    <row r="81" spans="1:75" ht="7" customHeight="1" x14ac:dyDescent="0.35">
      <c r="A81" s="5">
        <v>57</v>
      </c>
      <c r="C81" s="11">
        <f t="shared" si="1"/>
        <v>64</v>
      </c>
      <c r="E81" s="1"/>
      <c r="G81" s="1"/>
      <c r="I81" s="1"/>
      <c r="K81" s="1"/>
      <c r="M81" s="1"/>
      <c r="O81" s="1"/>
      <c r="Q81" s="1"/>
      <c r="S81" s="1"/>
      <c r="U81" s="1"/>
      <c r="W81" s="1"/>
      <c r="Y81" s="1"/>
      <c r="AA81" s="1"/>
      <c r="AC81" s="1"/>
      <c r="AE81" s="1"/>
      <c r="AG81" s="1"/>
      <c r="AI81" s="1"/>
      <c r="AK81" s="1"/>
      <c r="AM81" s="1"/>
      <c r="AO81" s="1"/>
      <c r="AQ81" s="1"/>
      <c r="AS81" s="1"/>
      <c r="AU81" s="1"/>
      <c r="AW81" s="1"/>
      <c r="AY81" s="1"/>
      <c r="BA81" s="1"/>
      <c r="BC81" s="1"/>
      <c r="BE81" s="1"/>
      <c r="BG81" s="1"/>
      <c r="BI81" s="1"/>
      <c r="BK81" s="1"/>
      <c r="BM81" s="1"/>
      <c r="BO81" s="1"/>
      <c r="BQ81" s="1"/>
      <c r="BS81" s="1"/>
      <c r="BU81" s="1"/>
      <c r="BW81" s="1"/>
    </row>
    <row r="82" spans="1:75" ht="3" customHeight="1" x14ac:dyDescent="0.35">
      <c r="A82" s="5">
        <v>58</v>
      </c>
      <c r="C82" s="11">
        <f t="shared" si="1"/>
        <v>0</v>
      </c>
    </row>
    <row r="83" spans="1:75" ht="7" customHeight="1" x14ac:dyDescent="0.35">
      <c r="A83" s="5">
        <v>59</v>
      </c>
      <c r="C83" s="11">
        <f t="shared" si="1"/>
        <v>65</v>
      </c>
      <c r="E83" s="6"/>
      <c r="G83" s="6"/>
      <c r="I83" s="6"/>
      <c r="K83" s="6"/>
      <c r="M83" s="6"/>
      <c r="O83" s="6"/>
      <c r="Q83" s="6"/>
      <c r="S83" s="6"/>
      <c r="U83" s="6"/>
      <c r="W83" s="6"/>
      <c r="Y83" s="6"/>
      <c r="AA83" s="6"/>
      <c r="AC83" s="6"/>
      <c r="AE83" s="6"/>
      <c r="AG83" s="6"/>
      <c r="AI83" s="6"/>
      <c r="AK83" s="6"/>
      <c r="AM83" s="6"/>
      <c r="AO83" s="6"/>
      <c r="AQ83" s="6"/>
      <c r="AS83" s="6"/>
      <c r="AU83" s="6"/>
      <c r="AW83" s="6"/>
      <c r="AY83" s="6"/>
      <c r="BA83" s="6"/>
      <c r="BC83" s="6"/>
      <c r="BE83" s="6"/>
      <c r="BG83" s="6"/>
      <c r="BI83" s="6"/>
      <c r="BK83" s="6"/>
      <c r="BM83" s="6"/>
      <c r="BO83" s="6"/>
      <c r="BQ83" s="6"/>
      <c r="BS83" s="6"/>
      <c r="BU83" s="6"/>
      <c r="BW83" s="6"/>
    </row>
    <row r="84" spans="1:75" ht="3" customHeight="1" x14ac:dyDescent="0.35">
      <c r="A84" s="5">
        <v>60</v>
      </c>
      <c r="C84" s="11">
        <f t="shared" si="1"/>
        <v>0</v>
      </c>
    </row>
    <row r="85" spans="1:75" ht="7" customHeight="1" x14ac:dyDescent="0.35">
      <c r="A85" s="5">
        <v>61</v>
      </c>
      <c r="C85" s="11">
        <f t="shared" si="1"/>
        <v>66</v>
      </c>
      <c r="E85" s="6"/>
      <c r="G85" s="6"/>
      <c r="I85" s="6"/>
      <c r="K85" s="6"/>
      <c r="M85" s="6"/>
      <c r="O85" s="6"/>
      <c r="Q85" s="6"/>
      <c r="S85" s="6"/>
      <c r="U85" s="6"/>
      <c r="W85" s="6"/>
      <c r="Y85" s="6"/>
      <c r="AA85" s="6"/>
      <c r="AC85" s="6"/>
      <c r="AE85" s="6"/>
      <c r="AG85" s="6"/>
      <c r="AI85" s="6"/>
      <c r="AK85" s="6"/>
      <c r="AM85" s="6"/>
      <c r="AO85" s="6"/>
      <c r="AQ85" s="6"/>
      <c r="AS85" s="6"/>
      <c r="AU85" s="6"/>
      <c r="AW85" s="6"/>
      <c r="AY85" s="6"/>
      <c r="BA85" s="6"/>
      <c r="BC85" s="6"/>
      <c r="BE85" s="6"/>
      <c r="BG85" s="6"/>
      <c r="BI85" s="6"/>
      <c r="BK85" s="6"/>
      <c r="BM85" s="6"/>
      <c r="BO85" s="6"/>
      <c r="BQ85" s="6"/>
      <c r="BS85" s="6"/>
      <c r="BU85" s="6"/>
      <c r="BW85" s="6"/>
    </row>
    <row r="86" spans="1:75" ht="3" customHeight="1" x14ac:dyDescent="0.35">
      <c r="A86" s="5">
        <v>62</v>
      </c>
      <c r="C86" s="11">
        <f t="shared" si="1"/>
        <v>0</v>
      </c>
    </row>
    <row r="87" spans="1:75" ht="7" customHeight="1" x14ac:dyDescent="0.35">
      <c r="A87" s="5">
        <v>63</v>
      </c>
      <c r="C87" s="11">
        <f t="shared" si="1"/>
        <v>67</v>
      </c>
      <c r="E87" s="6"/>
      <c r="G87" s="6"/>
      <c r="I87" s="6"/>
      <c r="K87" s="6"/>
      <c r="M87" s="6"/>
      <c r="O87" s="6"/>
      <c r="Q87" s="6"/>
      <c r="S87" s="6"/>
      <c r="U87" s="6"/>
      <c r="W87" s="6"/>
      <c r="Y87" s="6"/>
      <c r="AA87" s="6"/>
      <c r="AC87" s="6"/>
      <c r="AE87" s="6"/>
      <c r="AG87" s="6"/>
      <c r="AI87" s="6"/>
      <c r="AK87" s="6"/>
      <c r="AM87" s="6"/>
      <c r="AO87" s="6"/>
      <c r="AQ87" s="6"/>
      <c r="AS87" s="6"/>
      <c r="AU87" s="6"/>
      <c r="AW87" s="6"/>
      <c r="AY87" s="6"/>
      <c r="BA87" s="6"/>
      <c r="BC87" s="6"/>
      <c r="BE87" s="6"/>
      <c r="BG87" s="6"/>
      <c r="BI87" s="6"/>
      <c r="BK87" s="6"/>
      <c r="BM87" s="6"/>
      <c r="BO87" s="6"/>
      <c r="BQ87" s="6"/>
      <c r="BS87" s="6"/>
      <c r="BU87" s="6"/>
      <c r="BW87" s="6"/>
    </row>
    <row r="88" spans="1:75" ht="3" customHeight="1" x14ac:dyDescent="0.35">
      <c r="A88" s="5">
        <v>64</v>
      </c>
      <c r="C88" s="11">
        <f t="shared" si="1"/>
        <v>0</v>
      </c>
    </row>
    <row r="89" spans="1:75" ht="7" customHeight="1" x14ac:dyDescent="0.35">
      <c r="A89" s="5">
        <v>65</v>
      </c>
      <c r="C89" s="11">
        <f t="shared" si="1"/>
        <v>68</v>
      </c>
      <c r="E89" s="6"/>
      <c r="G89" s="6"/>
      <c r="I89" s="6"/>
      <c r="K89" s="6"/>
      <c r="M89" s="6"/>
      <c r="O89" s="6"/>
      <c r="Q89" s="6"/>
      <c r="S89" s="6"/>
      <c r="U89" s="6"/>
      <c r="W89" s="6"/>
      <c r="Y89" s="6"/>
      <c r="AA89" s="6"/>
      <c r="AC89" s="6"/>
      <c r="AE89" s="6"/>
      <c r="AG89" s="6"/>
      <c r="AI89" s="6"/>
      <c r="AK89" s="6"/>
      <c r="AM89" s="6"/>
      <c r="AO89" s="6"/>
      <c r="AQ89" s="6"/>
      <c r="AS89" s="6"/>
      <c r="AU89" s="6"/>
      <c r="AW89" s="6"/>
      <c r="AY89" s="6"/>
      <c r="BA89" s="6"/>
      <c r="BC89" s="6"/>
      <c r="BE89" s="6"/>
      <c r="BG89" s="6"/>
      <c r="BI89" s="6"/>
      <c r="BK89" s="6"/>
      <c r="BM89" s="6"/>
      <c r="BO89" s="6"/>
      <c r="BQ89" s="6"/>
      <c r="BS89" s="6"/>
      <c r="BU89" s="6"/>
      <c r="BW89" s="6"/>
    </row>
    <row r="90" spans="1:75" ht="3" customHeight="1" x14ac:dyDescent="0.35">
      <c r="A90" s="5">
        <v>66</v>
      </c>
      <c r="C90" s="11">
        <f t="shared" si="1"/>
        <v>0</v>
      </c>
    </row>
    <row r="91" spans="1:75" ht="7" customHeight="1" x14ac:dyDescent="0.35">
      <c r="A91" s="5">
        <v>67</v>
      </c>
      <c r="C91" s="11">
        <f t="shared" si="1"/>
        <v>69</v>
      </c>
      <c r="E91" s="6"/>
      <c r="G91" s="6"/>
      <c r="I91" s="6"/>
      <c r="K91" s="6"/>
      <c r="M91" s="6"/>
      <c r="O91" s="6"/>
      <c r="Q91" s="6"/>
      <c r="S91" s="6"/>
      <c r="U91" s="6"/>
      <c r="W91" s="6"/>
      <c r="Y91" s="6"/>
      <c r="AA91" s="6"/>
      <c r="AC91" s="6"/>
      <c r="AE91" s="6"/>
      <c r="AG91" s="6"/>
      <c r="AI91" s="6"/>
      <c r="AK91" s="6"/>
      <c r="AM91" s="6"/>
      <c r="AO91" s="6"/>
      <c r="AQ91" s="6"/>
      <c r="AS91" s="6"/>
      <c r="AU91" s="6"/>
      <c r="AW91" s="6"/>
      <c r="AY91" s="6"/>
      <c r="BA91" s="6"/>
      <c r="BC91" s="6"/>
      <c r="BE91" s="6"/>
      <c r="BG91" s="6"/>
      <c r="BI91" s="6"/>
      <c r="BK91" s="6"/>
      <c r="BM91" s="6"/>
      <c r="BO91" s="6"/>
      <c r="BQ91" s="6"/>
      <c r="BS91" s="6"/>
      <c r="BU91" s="6"/>
      <c r="BW91" s="6"/>
    </row>
    <row r="92" spans="1:75" ht="3" customHeight="1" x14ac:dyDescent="0.35">
      <c r="A92" s="5">
        <v>68</v>
      </c>
      <c r="C92" s="11">
        <f t="shared" ref="C92:C117" si="2">IF(MOD(A92,2)&lt;&gt;0,C90+1,0)</f>
        <v>0</v>
      </c>
    </row>
    <row r="93" spans="1:75" ht="7" customHeight="1" x14ac:dyDescent="0.35">
      <c r="A93" s="5">
        <v>69</v>
      </c>
      <c r="C93" s="11">
        <f t="shared" si="2"/>
        <v>70</v>
      </c>
      <c r="E93" s="6"/>
      <c r="G93" s="6"/>
      <c r="I93" s="6"/>
      <c r="K93" s="6"/>
      <c r="M93" s="6"/>
      <c r="O93" s="6"/>
      <c r="Q93" s="6"/>
      <c r="S93" s="6"/>
      <c r="U93" s="6"/>
      <c r="W93" s="6"/>
      <c r="Y93" s="6"/>
      <c r="AA93" s="6"/>
      <c r="AC93" s="6"/>
      <c r="AE93" s="6"/>
      <c r="AG93" s="6"/>
      <c r="AI93" s="6"/>
      <c r="AK93" s="6"/>
      <c r="AM93" s="6"/>
      <c r="AO93" s="6"/>
      <c r="AQ93" s="6"/>
      <c r="AS93" s="6"/>
      <c r="AU93" s="6"/>
      <c r="AW93" s="6"/>
      <c r="AY93" s="6"/>
      <c r="BA93" s="6"/>
      <c r="BC93" s="6"/>
      <c r="BE93" s="6"/>
      <c r="BG93" s="6"/>
      <c r="BI93" s="6"/>
      <c r="BK93" s="6"/>
      <c r="BM93" s="6"/>
      <c r="BO93" s="6"/>
      <c r="BQ93" s="6"/>
      <c r="BS93" s="6"/>
      <c r="BU93" s="6"/>
      <c r="BW93" s="6"/>
    </row>
    <row r="94" spans="1:75" ht="3" customHeight="1" x14ac:dyDescent="0.35">
      <c r="A94" s="5">
        <v>70</v>
      </c>
      <c r="C94" s="11">
        <f t="shared" si="2"/>
        <v>0</v>
      </c>
    </row>
    <row r="95" spans="1:75" ht="7" customHeight="1" x14ac:dyDescent="0.35">
      <c r="A95" s="5">
        <v>71</v>
      </c>
      <c r="C95" s="11">
        <f t="shared" si="2"/>
        <v>71</v>
      </c>
      <c r="E95" s="6"/>
      <c r="G95" s="6"/>
      <c r="I95" s="6"/>
      <c r="K95" s="6"/>
      <c r="M95" s="6"/>
      <c r="O95" s="6"/>
      <c r="Q95" s="6"/>
      <c r="S95" s="6"/>
      <c r="U95" s="6"/>
      <c r="W95" s="6"/>
      <c r="Y95" s="6"/>
      <c r="AA95" s="6"/>
      <c r="AC95" s="6"/>
      <c r="AE95" s="6"/>
      <c r="AG95" s="6"/>
      <c r="AI95" s="6"/>
      <c r="AK95" s="6"/>
      <c r="AM95" s="6"/>
      <c r="AO95" s="6"/>
      <c r="AQ95" s="6"/>
      <c r="AS95" s="6"/>
      <c r="AU95" s="6"/>
      <c r="AW95" s="6"/>
      <c r="AY95" s="6"/>
      <c r="BA95" s="6"/>
      <c r="BC95" s="6"/>
      <c r="BE95" s="6"/>
      <c r="BG95" s="6"/>
      <c r="BI95" s="6"/>
      <c r="BK95" s="6"/>
      <c r="BM95" s="6"/>
      <c r="BO95" s="6"/>
      <c r="BQ95" s="6"/>
      <c r="BS95" s="6"/>
      <c r="BU95" s="6"/>
      <c r="BW95" s="6"/>
    </row>
    <row r="96" spans="1:75" ht="3" customHeight="1" x14ac:dyDescent="0.35">
      <c r="A96" s="5">
        <v>50</v>
      </c>
      <c r="C96" s="11">
        <f t="shared" si="2"/>
        <v>0</v>
      </c>
    </row>
    <row r="97" spans="1:75" ht="7" customHeight="1" x14ac:dyDescent="0.35">
      <c r="A97" s="5">
        <v>51</v>
      </c>
      <c r="C97" s="11">
        <f t="shared" si="2"/>
        <v>72</v>
      </c>
      <c r="E97" s="6"/>
      <c r="G97" s="6"/>
      <c r="I97" s="6"/>
      <c r="K97" s="6"/>
      <c r="M97" s="6"/>
      <c r="O97" s="6"/>
      <c r="Q97" s="6"/>
      <c r="S97" s="6"/>
      <c r="U97" s="6"/>
      <c r="W97" s="6"/>
      <c r="Y97" s="6"/>
      <c r="AA97" s="6"/>
      <c r="AC97" s="6"/>
      <c r="AE97" s="6"/>
      <c r="AG97" s="6"/>
      <c r="AI97" s="6"/>
      <c r="AK97" s="6"/>
      <c r="AM97" s="6"/>
      <c r="AO97" s="6"/>
      <c r="AQ97" s="6"/>
      <c r="AS97" s="6"/>
      <c r="AU97" s="6"/>
      <c r="AW97" s="6"/>
      <c r="AY97" s="6"/>
      <c r="BA97" s="6"/>
      <c r="BC97" s="6"/>
      <c r="BE97" s="6"/>
      <c r="BG97" s="6"/>
      <c r="BI97" s="6"/>
      <c r="BK97" s="6"/>
      <c r="BM97" s="6"/>
      <c r="BO97" s="6"/>
      <c r="BQ97" s="6"/>
      <c r="BS97" s="6"/>
      <c r="BU97" s="6"/>
      <c r="BW97" s="6"/>
    </row>
    <row r="98" spans="1:75" ht="3" customHeight="1" x14ac:dyDescent="0.35">
      <c r="A98" s="5">
        <v>52</v>
      </c>
      <c r="C98" s="11">
        <f t="shared" si="2"/>
        <v>0</v>
      </c>
    </row>
    <row r="99" spans="1:75" ht="7" customHeight="1" x14ac:dyDescent="0.35">
      <c r="A99" s="5">
        <v>53</v>
      </c>
      <c r="C99" s="11">
        <f t="shared" si="2"/>
        <v>73</v>
      </c>
      <c r="E99" s="6"/>
      <c r="G99" s="6"/>
      <c r="I99" s="6"/>
      <c r="K99" s="6"/>
      <c r="M99" s="6"/>
      <c r="O99" s="6"/>
      <c r="Q99" s="6"/>
      <c r="S99" s="6"/>
      <c r="U99" s="6"/>
      <c r="W99" s="6"/>
      <c r="Y99" s="6"/>
      <c r="AA99" s="6"/>
      <c r="AC99" s="6"/>
      <c r="AE99" s="6"/>
      <c r="AG99" s="6"/>
      <c r="AI99" s="6"/>
      <c r="AK99" s="6"/>
      <c r="AM99" s="6"/>
      <c r="AO99" s="6"/>
      <c r="AQ99" s="6"/>
      <c r="AS99" s="6"/>
      <c r="AU99" s="6"/>
      <c r="AW99" s="6"/>
      <c r="AY99" s="6"/>
      <c r="BA99" s="6"/>
      <c r="BC99" s="6"/>
      <c r="BE99" s="6"/>
      <c r="BG99" s="6"/>
      <c r="BI99" s="6"/>
      <c r="BK99" s="6"/>
      <c r="BM99" s="6"/>
      <c r="BO99" s="6"/>
      <c r="BQ99" s="6"/>
      <c r="BS99" s="6"/>
      <c r="BU99" s="6"/>
      <c r="BW99" s="6"/>
    </row>
    <row r="100" spans="1:75" ht="3" customHeight="1" x14ac:dyDescent="0.35">
      <c r="A100" s="5">
        <v>54</v>
      </c>
      <c r="C100" s="11">
        <f t="shared" si="2"/>
        <v>0</v>
      </c>
    </row>
    <row r="101" spans="1:75" ht="7" customHeight="1" x14ac:dyDescent="0.35">
      <c r="A101" s="5">
        <v>55</v>
      </c>
      <c r="C101" s="11">
        <f t="shared" si="2"/>
        <v>74</v>
      </c>
      <c r="E101" s="6"/>
      <c r="G101" s="6"/>
      <c r="I101" s="6"/>
      <c r="K101" s="6"/>
      <c r="M101" s="6"/>
      <c r="O101" s="6"/>
      <c r="Q101" s="6"/>
      <c r="S101" s="6"/>
      <c r="U101" s="6"/>
      <c r="W101" s="6"/>
      <c r="Y101" s="6"/>
      <c r="AA101" s="6"/>
      <c r="AC101" s="6"/>
      <c r="AE101" s="6"/>
      <c r="AG101" s="6"/>
      <c r="AI101" s="6"/>
      <c r="AK101" s="6"/>
      <c r="AM101" s="6"/>
      <c r="AO101" s="6"/>
      <c r="AQ101" s="6"/>
      <c r="AS101" s="6"/>
      <c r="AU101" s="6"/>
      <c r="AW101" s="6"/>
      <c r="AY101" s="6"/>
      <c r="BA101" s="6"/>
      <c r="BC101" s="6"/>
      <c r="BE101" s="6"/>
      <c r="BG101" s="6"/>
      <c r="BI101" s="6"/>
      <c r="BK101" s="6"/>
      <c r="BM101" s="6"/>
      <c r="BO101" s="6"/>
      <c r="BQ101" s="6"/>
      <c r="BS101" s="6"/>
      <c r="BU101" s="6"/>
      <c r="BW101" s="6"/>
    </row>
    <row r="102" spans="1:75" ht="3" customHeight="1" x14ac:dyDescent="0.35">
      <c r="A102" s="5">
        <v>56</v>
      </c>
      <c r="C102" s="11">
        <f t="shared" si="2"/>
        <v>0</v>
      </c>
    </row>
    <row r="103" spans="1:75" ht="7" customHeight="1" x14ac:dyDescent="0.35">
      <c r="A103" s="5">
        <v>57</v>
      </c>
      <c r="C103" s="11">
        <f t="shared" si="2"/>
        <v>75</v>
      </c>
      <c r="E103" s="6"/>
      <c r="G103" s="6"/>
      <c r="I103" s="6"/>
      <c r="K103" s="6"/>
      <c r="M103" s="6"/>
      <c r="O103" s="6"/>
      <c r="Q103" s="6"/>
      <c r="S103" s="6"/>
      <c r="U103" s="6"/>
      <c r="W103" s="6"/>
      <c r="Y103" s="6"/>
      <c r="AA103" s="6"/>
      <c r="AC103" s="6"/>
      <c r="AE103" s="6"/>
      <c r="AG103" s="6"/>
      <c r="AI103" s="6"/>
      <c r="AK103" s="6"/>
      <c r="AM103" s="6"/>
      <c r="AO103" s="6"/>
      <c r="AQ103" s="6"/>
      <c r="AS103" s="6"/>
      <c r="AU103" s="6"/>
      <c r="AW103" s="6"/>
      <c r="AY103" s="6"/>
      <c r="BA103" s="6"/>
      <c r="BC103" s="6"/>
      <c r="BE103" s="6"/>
      <c r="BG103" s="6"/>
      <c r="BI103" s="6"/>
      <c r="BK103" s="6"/>
      <c r="BM103" s="6"/>
      <c r="BO103" s="6"/>
      <c r="BQ103" s="6"/>
      <c r="BS103" s="6"/>
      <c r="BU103" s="6"/>
      <c r="BW103" s="6"/>
    </row>
    <row r="104" spans="1:75" ht="3" customHeight="1" x14ac:dyDescent="0.35">
      <c r="A104" s="5">
        <v>58</v>
      </c>
      <c r="C104" s="11">
        <f t="shared" si="2"/>
        <v>0</v>
      </c>
    </row>
    <row r="105" spans="1:75" ht="7" customHeight="1" x14ac:dyDescent="0.35">
      <c r="A105" s="5">
        <v>59</v>
      </c>
      <c r="C105" s="11">
        <f t="shared" si="2"/>
        <v>76</v>
      </c>
      <c r="E105" s="6"/>
      <c r="G105" s="6"/>
      <c r="I105" s="6"/>
      <c r="K105" s="6"/>
      <c r="M105" s="6"/>
      <c r="O105" s="6"/>
      <c r="Q105" s="6"/>
      <c r="S105" s="6"/>
      <c r="U105" s="6"/>
      <c r="W105" s="6"/>
      <c r="Y105" s="6"/>
      <c r="AA105" s="6"/>
      <c r="AC105" s="6"/>
      <c r="AE105" s="6"/>
      <c r="AG105" s="6"/>
      <c r="AI105" s="6"/>
      <c r="AK105" s="6"/>
      <c r="AM105" s="6"/>
      <c r="AO105" s="6"/>
      <c r="AQ105" s="6"/>
      <c r="AS105" s="6"/>
      <c r="AU105" s="6"/>
      <c r="AW105" s="6"/>
      <c r="AY105" s="6"/>
      <c r="BA105" s="6"/>
      <c r="BC105" s="6"/>
      <c r="BE105" s="6"/>
      <c r="BG105" s="6"/>
      <c r="BI105" s="6"/>
      <c r="BK105" s="6"/>
      <c r="BM105" s="6"/>
      <c r="BO105" s="6"/>
      <c r="BQ105" s="6"/>
      <c r="BS105" s="6"/>
      <c r="BU105" s="6"/>
      <c r="BW105" s="6"/>
    </row>
    <row r="106" spans="1:75" ht="3" customHeight="1" x14ac:dyDescent="0.35">
      <c r="A106" s="5">
        <v>60</v>
      </c>
      <c r="C106" s="11">
        <f t="shared" si="2"/>
        <v>0</v>
      </c>
    </row>
    <row r="107" spans="1:75" ht="7" customHeight="1" x14ac:dyDescent="0.35">
      <c r="A107" s="5">
        <v>61</v>
      </c>
      <c r="C107" s="11">
        <f t="shared" si="2"/>
        <v>77</v>
      </c>
      <c r="E107" s="6"/>
      <c r="G107" s="6"/>
      <c r="I107" s="6"/>
      <c r="K107" s="6"/>
      <c r="M107" s="6"/>
      <c r="O107" s="6"/>
      <c r="Q107" s="6"/>
      <c r="S107" s="6"/>
      <c r="U107" s="6"/>
      <c r="W107" s="6"/>
      <c r="Y107" s="6"/>
      <c r="AA107" s="6"/>
      <c r="AC107" s="6"/>
      <c r="AE107" s="6"/>
      <c r="AG107" s="6"/>
      <c r="AI107" s="6"/>
      <c r="AK107" s="6"/>
      <c r="AM107" s="6"/>
      <c r="AO107" s="6"/>
      <c r="AQ107" s="6"/>
      <c r="AS107" s="6"/>
      <c r="AU107" s="6"/>
      <c r="AW107" s="6"/>
      <c r="AY107" s="6"/>
      <c r="BA107" s="6"/>
      <c r="BC107" s="6"/>
      <c r="BE107" s="6"/>
      <c r="BG107" s="6"/>
      <c r="BI107" s="6"/>
      <c r="BK107" s="6"/>
      <c r="BM107" s="6"/>
      <c r="BO107" s="6"/>
      <c r="BQ107" s="6"/>
      <c r="BS107" s="6"/>
      <c r="BU107" s="6"/>
      <c r="BW107" s="6"/>
    </row>
    <row r="108" spans="1:75" ht="3" customHeight="1" x14ac:dyDescent="0.35">
      <c r="A108" s="5">
        <v>62</v>
      </c>
      <c r="C108" s="11">
        <f t="shared" si="2"/>
        <v>0</v>
      </c>
    </row>
    <row r="109" spans="1:75" ht="7" customHeight="1" x14ac:dyDescent="0.35">
      <c r="A109" s="5">
        <v>63</v>
      </c>
      <c r="C109" s="11">
        <f t="shared" si="2"/>
        <v>78</v>
      </c>
      <c r="E109" s="6"/>
      <c r="G109" s="6"/>
      <c r="I109" s="6"/>
      <c r="K109" s="6"/>
      <c r="M109" s="6"/>
      <c r="O109" s="6"/>
      <c r="Q109" s="6"/>
      <c r="S109" s="6"/>
      <c r="U109" s="6"/>
      <c r="W109" s="6"/>
      <c r="Y109" s="6"/>
      <c r="AA109" s="6"/>
      <c r="AC109" s="6"/>
      <c r="AE109" s="6"/>
      <c r="AG109" s="6"/>
      <c r="AI109" s="6"/>
      <c r="AK109" s="6"/>
      <c r="AM109" s="6"/>
      <c r="AO109" s="6"/>
      <c r="AQ109" s="6"/>
      <c r="AS109" s="6"/>
      <c r="AU109" s="6"/>
      <c r="AW109" s="6"/>
      <c r="AY109" s="6"/>
      <c r="BA109" s="6"/>
      <c r="BC109" s="6"/>
      <c r="BE109" s="6"/>
      <c r="BG109" s="6"/>
      <c r="BI109" s="6"/>
      <c r="BK109" s="6"/>
      <c r="BM109" s="6"/>
      <c r="BO109" s="6"/>
      <c r="BQ109" s="6"/>
      <c r="BS109" s="6"/>
      <c r="BU109" s="6"/>
      <c r="BW109" s="6"/>
    </row>
    <row r="110" spans="1:75" ht="3" customHeight="1" x14ac:dyDescent="0.35">
      <c r="A110" s="5">
        <v>64</v>
      </c>
      <c r="C110" s="11">
        <f t="shared" si="2"/>
        <v>0</v>
      </c>
    </row>
    <row r="111" spans="1:75" ht="7" customHeight="1" x14ac:dyDescent="0.35">
      <c r="A111" s="5">
        <v>65</v>
      </c>
      <c r="C111" s="11">
        <f t="shared" si="2"/>
        <v>79</v>
      </c>
      <c r="E111" s="6"/>
      <c r="G111" s="6"/>
      <c r="I111" s="6"/>
      <c r="K111" s="6"/>
      <c r="M111" s="6"/>
      <c r="O111" s="6"/>
      <c r="Q111" s="6"/>
      <c r="S111" s="6"/>
      <c r="U111" s="6"/>
      <c r="W111" s="6"/>
      <c r="Y111" s="6"/>
      <c r="AA111" s="6"/>
      <c r="AC111" s="6"/>
      <c r="AE111" s="6"/>
      <c r="AG111" s="6"/>
      <c r="AI111" s="6"/>
      <c r="AK111" s="6"/>
      <c r="AM111" s="6"/>
      <c r="AO111" s="6"/>
      <c r="AQ111" s="6"/>
      <c r="AS111" s="6"/>
      <c r="AU111" s="6"/>
      <c r="AW111" s="6"/>
      <c r="AY111" s="6"/>
      <c r="BA111" s="6"/>
      <c r="BC111" s="6"/>
      <c r="BE111" s="6"/>
      <c r="BG111" s="6"/>
      <c r="BI111" s="6"/>
      <c r="BK111" s="6"/>
      <c r="BM111" s="6"/>
      <c r="BO111" s="6"/>
      <c r="BQ111" s="6"/>
      <c r="BS111" s="6"/>
      <c r="BU111" s="6"/>
      <c r="BW111" s="6"/>
    </row>
    <row r="112" spans="1:75" ht="3" customHeight="1" x14ac:dyDescent="0.35">
      <c r="A112" s="5">
        <v>66</v>
      </c>
      <c r="C112" s="11">
        <f t="shared" si="2"/>
        <v>0</v>
      </c>
    </row>
    <row r="113" spans="1:75" ht="7" customHeight="1" x14ac:dyDescent="0.35">
      <c r="A113" s="5">
        <v>67</v>
      </c>
      <c r="C113" s="11">
        <f t="shared" si="2"/>
        <v>80</v>
      </c>
      <c r="E113" s="6"/>
      <c r="G113" s="6"/>
      <c r="I113" s="6"/>
      <c r="K113" s="6"/>
      <c r="M113" s="6"/>
      <c r="O113" s="6"/>
      <c r="Q113" s="6"/>
      <c r="S113" s="6"/>
      <c r="U113" s="6"/>
      <c r="W113" s="6"/>
      <c r="Y113" s="6"/>
      <c r="AA113" s="6"/>
      <c r="AC113" s="6"/>
      <c r="AE113" s="6"/>
      <c r="AG113" s="6"/>
      <c r="AI113" s="6"/>
      <c r="AK113" s="6"/>
      <c r="AM113" s="6"/>
      <c r="AO113" s="6"/>
      <c r="AQ113" s="6"/>
      <c r="AS113" s="6"/>
      <c r="AU113" s="6"/>
      <c r="AW113" s="6"/>
      <c r="AY113" s="6"/>
      <c r="BA113" s="6"/>
      <c r="BC113" s="6"/>
      <c r="BE113" s="6"/>
      <c r="BG113" s="6"/>
      <c r="BI113" s="6"/>
      <c r="BK113" s="6"/>
      <c r="BM113" s="6"/>
      <c r="BO113" s="6"/>
      <c r="BQ113" s="6"/>
      <c r="BS113" s="6"/>
      <c r="BU113" s="6"/>
      <c r="BW113" s="6"/>
    </row>
    <row r="114" spans="1:75" ht="3" customHeight="1" x14ac:dyDescent="0.35">
      <c r="A114" s="5">
        <v>68</v>
      </c>
      <c r="C114" s="11">
        <f t="shared" si="2"/>
        <v>0</v>
      </c>
    </row>
    <row r="115" spans="1:75" s="2" customFormat="1" ht="7" customHeight="1" x14ac:dyDescent="0.35">
      <c r="A115" s="5"/>
      <c r="B115" s="5"/>
      <c r="C115" s="11"/>
    </row>
    <row r="116" spans="1:75" s="2" customFormat="1" ht="3" customHeight="1" x14ac:dyDescent="0.35">
      <c r="A116" s="5"/>
      <c r="B116" s="5"/>
      <c r="C116" s="11"/>
    </row>
    <row r="117" spans="1:75" s="2" customFormat="1" ht="7" customHeight="1" x14ac:dyDescent="0.35">
      <c r="A117" s="5"/>
      <c r="B117" s="5"/>
      <c r="C117" s="12"/>
    </row>
    <row r="118" spans="1:75" s="2" customFormat="1" x14ac:dyDescent="0.35">
      <c r="A118" s="5"/>
      <c r="B118" s="5"/>
      <c r="C118" s="12"/>
    </row>
    <row r="119" spans="1:75" s="2" customFormat="1" x14ac:dyDescent="0.35">
      <c r="A119" s="5"/>
      <c r="B119" s="5"/>
      <c r="C119" s="12"/>
    </row>
    <row r="120" spans="1:75" s="2" customFormat="1" x14ac:dyDescent="0.35">
      <c r="A120" s="5"/>
      <c r="B120" s="5"/>
      <c r="C120" s="12"/>
    </row>
    <row r="121" spans="1:75" s="2" customFormat="1" x14ac:dyDescent="0.35">
      <c r="A121" s="5"/>
      <c r="B121" s="5"/>
      <c r="C121" s="12"/>
    </row>
    <row r="122" spans="1:75" s="2" customFormat="1" x14ac:dyDescent="0.35">
      <c r="A122" s="5"/>
      <c r="B122" s="5"/>
      <c r="C122" s="12"/>
    </row>
    <row r="123" spans="1:75" s="2" customFormat="1" x14ac:dyDescent="0.35">
      <c r="A123" s="5"/>
      <c r="B123" s="5"/>
      <c r="C123" s="12"/>
    </row>
    <row r="124" spans="1:75" s="2" customFormat="1" x14ac:dyDescent="0.35">
      <c r="A124" s="5"/>
      <c r="B124" s="5"/>
      <c r="C124" s="12"/>
    </row>
    <row r="125" spans="1:75" s="2" customFormat="1" x14ac:dyDescent="0.35">
      <c r="A125" s="5"/>
      <c r="B125" s="5"/>
      <c r="C125" s="12"/>
    </row>
    <row r="126" spans="1:75" s="2" customFormat="1" x14ac:dyDescent="0.35">
      <c r="A126" s="5"/>
      <c r="B126" s="5"/>
      <c r="C126" s="12"/>
    </row>
    <row r="127" spans="1:75" s="2" customFormat="1" x14ac:dyDescent="0.35">
      <c r="A127" s="5"/>
      <c r="B127" s="5"/>
      <c r="C127" s="1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obliczenia</vt:lpstr>
      <vt:lpstr>60</vt:lpstr>
      <vt:lpstr>od 25 do 65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Katarzyna Iwuc</dc:creator>
  <cp:lastModifiedBy>Katarzyna Iwuc</cp:lastModifiedBy>
  <dcterms:created xsi:type="dcterms:W3CDTF">2015-06-05T18:17:20Z</dcterms:created>
  <dcterms:modified xsi:type="dcterms:W3CDTF">2023-02-27T13:26:59Z</dcterms:modified>
</cp:coreProperties>
</file>