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Andrzej/Desktop/"/>
    </mc:Choice>
  </mc:AlternateContent>
  <workbookProtection workbookAlgorithmName="SHA-512" workbookHashValue="ijkJzd261wQ4nRwH/76dRQ88VL46SRBMAhZ94T7UcHj2OPeaelsaXIkfz7X2B70lxL634+RmhUnG1MXd24vqBA==" workbookSaltValue="6L4c/KWyqot9MwbaqBjb8w==" workbookSpinCount="100000" lockStructure="1"/>
  <bookViews>
    <workbookView xWindow="80" yWindow="460" windowWidth="25520" windowHeight="15540"/>
  </bookViews>
  <sheets>
    <sheet name="CHF" sheetId="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2" l="1"/>
  <c r="R42" i="2"/>
  <c r="Q42" i="2"/>
  <c r="P42" i="2"/>
  <c r="O42" i="2"/>
  <c r="M55" i="2"/>
  <c r="M54" i="2"/>
  <c r="M53" i="2"/>
  <c r="M52" i="2"/>
  <c r="R50" i="2"/>
  <c r="R55" i="2"/>
  <c r="Q50" i="2"/>
  <c r="Q55" i="2"/>
  <c r="P50" i="2"/>
  <c r="P55" i="2"/>
  <c r="O50" i="2"/>
  <c r="O54" i="2"/>
  <c r="R51" i="2"/>
  <c r="Q51" i="2"/>
  <c r="P51" i="2"/>
  <c r="O51" i="2"/>
  <c r="N55" i="2"/>
  <c r="N54" i="2"/>
  <c r="N53" i="2"/>
  <c r="N52" i="2"/>
  <c r="R44" i="2"/>
  <c r="Q44" i="2"/>
  <c r="O44" i="2"/>
  <c r="P44" i="2"/>
  <c r="R33" i="2"/>
  <c r="R34" i="2"/>
  <c r="Q33" i="2"/>
  <c r="Q34" i="2"/>
  <c r="P33" i="2"/>
  <c r="P34" i="2"/>
  <c r="O33" i="2"/>
  <c r="O34" i="2"/>
  <c r="O52" i="2"/>
  <c r="O55" i="2"/>
  <c r="P52" i="2"/>
  <c r="P53" i="2"/>
  <c r="P54" i="2"/>
  <c r="R52" i="2"/>
  <c r="R53" i="2"/>
  <c r="R54" i="2"/>
  <c r="O53" i="2"/>
  <c r="Q52" i="2"/>
  <c r="Q53" i="2"/>
  <c r="Q54" i="2"/>
  <c r="R43" i="2"/>
  <c r="Q43" i="2"/>
  <c r="P43" i="2"/>
  <c r="O43" i="2"/>
  <c r="P45" i="2"/>
  <c r="Q45" i="2"/>
  <c r="R45" i="2"/>
  <c r="O45" i="2"/>
  <c r="O48" i="2"/>
  <c r="P48" i="2"/>
  <c r="Q48" i="2"/>
  <c r="R48" i="2"/>
  <c r="P7" i="2"/>
  <c r="R49" i="2"/>
  <c r="P49" i="2"/>
  <c r="O49" i="2"/>
  <c r="Q49" i="2"/>
  <c r="P16" i="2"/>
  <c r="Q7" i="2"/>
  <c r="D14" i="2"/>
  <c r="P8" i="2"/>
  <c r="Q8" i="2"/>
  <c r="P9" i="2"/>
  <c r="H17" i="2"/>
  <c r="D17" i="2"/>
  <c r="C17" i="2"/>
  <c r="Q16" i="2"/>
  <c r="I16" i="2"/>
  <c r="J16" i="2"/>
  <c r="R36" i="2"/>
  <c r="O36" i="2"/>
  <c r="Q36" i="2"/>
  <c r="P36" i="2"/>
  <c r="Q9" i="2"/>
  <c r="E17" i="2"/>
  <c r="G13" i="2"/>
  <c r="R16" i="2"/>
  <c r="I17" i="2"/>
  <c r="R37" i="2"/>
  <c r="Q37" i="2"/>
  <c r="Q35" i="2"/>
  <c r="P37" i="2"/>
  <c r="P35" i="2"/>
  <c r="O37" i="2"/>
  <c r="O35" i="2"/>
  <c r="R35" i="2"/>
  <c r="Q46" i="2"/>
  <c r="Q47" i="2"/>
  <c r="R46" i="2"/>
  <c r="R47" i="2"/>
  <c r="P46" i="2"/>
  <c r="P47" i="2"/>
  <c r="O46" i="2"/>
  <c r="O47" i="2"/>
  <c r="K16" i="2"/>
  <c r="R7" i="2"/>
  <c r="R9" i="2"/>
  <c r="R8" i="2"/>
  <c r="F17" i="2"/>
  <c r="S16" i="2"/>
  <c r="J17" i="2"/>
  <c r="K17" i="2"/>
  <c r="B18" i="2"/>
  <c r="T16" i="2"/>
  <c r="D18" i="2"/>
  <c r="H18" i="2"/>
  <c r="C18" i="2"/>
  <c r="U16" i="2"/>
  <c r="I18" i="2"/>
  <c r="E18" i="2"/>
  <c r="V16" i="2"/>
  <c r="F18" i="2"/>
  <c r="W16" i="2"/>
  <c r="B19" i="2"/>
  <c r="D19" i="2"/>
  <c r="H19" i="2"/>
  <c r="C19" i="2"/>
  <c r="I19" i="2"/>
  <c r="E19" i="2"/>
  <c r="F19" i="2"/>
  <c r="K19" i="2"/>
  <c r="J19" i="2"/>
  <c r="B20" i="2"/>
  <c r="D20" i="2"/>
  <c r="H20" i="2"/>
  <c r="C20" i="2"/>
  <c r="I20" i="2"/>
  <c r="E20" i="2"/>
  <c r="F20" i="2"/>
  <c r="J20" i="2"/>
  <c r="K20" i="2"/>
  <c r="B21" i="2"/>
  <c r="D21" i="2"/>
  <c r="H21" i="2"/>
  <c r="C21" i="2"/>
  <c r="I21" i="2"/>
  <c r="E21" i="2"/>
  <c r="F21" i="2"/>
  <c r="J21" i="2"/>
  <c r="K21" i="2"/>
  <c r="B22" i="2"/>
  <c r="D22" i="2"/>
  <c r="H22" i="2"/>
  <c r="C22" i="2"/>
  <c r="I22" i="2"/>
  <c r="E22" i="2"/>
  <c r="F22" i="2"/>
  <c r="K22" i="2"/>
  <c r="J22" i="2"/>
  <c r="B23" i="2"/>
  <c r="D23" i="2"/>
  <c r="H23" i="2"/>
  <c r="C23" i="2"/>
  <c r="I23" i="2"/>
  <c r="E23" i="2"/>
  <c r="F23" i="2"/>
  <c r="B24" i="2"/>
  <c r="J23" i="2"/>
  <c r="K23" i="2"/>
  <c r="D24" i="2"/>
  <c r="H24" i="2"/>
  <c r="C24" i="2"/>
  <c r="I24" i="2"/>
  <c r="E24" i="2"/>
  <c r="F24" i="2"/>
  <c r="K24" i="2"/>
  <c r="B25" i="2"/>
  <c r="J24" i="2"/>
  <c r="D25" i="2"/>
  <c r="H25" i="2"/>
  <c r="C25" i="2"/>
  <c r="I25" i="2"/>
  <c r="E25" i="2"/>
  <c r="F25" i="2"/>
  <c r="B26" i="2"/>
  <c r="K25" i="2"/>
  <c r="J25" i="2"/>
  <c r="D26" i="2"/>
  <c r="H26" i="2"/>
  <c r="C26" i="2"/>
  <c r="I26" i="2"/>
  <c r="E26" i="2"/>
  <c r="F26" i="2"/>
  <c r="K26" i="2"/>
  <c r="B27" i="2"/>
  <c r="H27" i="2"/>
  <c r="J26" i="2"/>
  <c r="D27" i="2"/>
  <c r="C27" i="2"/>
  <c r="I27" i="2"/>
  <c r="E27" i="2"/>
  <c r="F27" i="2"/>
  <c r="J27" i="2"/>
  <c r="B28" i="2"/>
  <c r="D28" i="2"/>
  <c r="K27" i="2"/>
  <c r="H28" i="2"/>
  <c r="C28" i="2"/>
  <c r="E28" i="2"/>
  <c r="F28" i="2"/>
  <c r="I28" i="2"/>
  <c r="J28" i="2"/>
  <c r="B29" i="2"/>
  <c r="D29" i="2"/>
  <c r="K28" i="2"/>
  <c r="H29" i="2"/>
  <c r="C29" i="2"/>
  <c r="I29" i="2"/>
  <c r="E29" i="2"/>
  <c r="F29" i="2"/>
  <c r="B30" i="2"/>
  <c r="J29" i="2"/>
  <c r="K29" i="2"/>
  <c r="H30" i="2"/>
  <c r="D30" i="2"/>
  <c r="C30" i="2"/>
  <c r="I30" i="2"/>
  <c r="E30" i="2"/>
  <c r="F30" i="2"/>
  <c r="J30" i="2"/>
  <c r="B31" i="2"/>
  <c r="K30" i="2"/>
  <c r="D31" i="2"/>
  <c r="H31" i="2"/>
  <c r="C31" i="2"/>
  <c r="I31" i="2"/>
  <c r="E31" i="2"/>
  <c r="F31" i="2"/>
  <c r="B32" i="2"/>
  <c r="K31" i="2"/>
  <c r="J31" i="2"/>
  <c r="D32" i="2"/>
  <c r="H32" i="2"/>
  <c r="C32" i="2"/>
  <c r="I32" i="2"/>
  <c r="E32" i="2"/>
  <c r="F32" i="2"/>
  <c r="B33" i="2"/>
  <c r="J32" i="2"/>
  <c r="K32" i="2"/>
  <c r="D33" i="2"/>
  <c r="H33" i="2"/>
  <c r="C33" i="2"/>
  <c r="I33" i="2"/>
  <c r="E33" i="2"/>
  <c r="F33" i="2"/>
  <c r="K33" i="2"/>
  <c r="B34" i="2"/>
  <c r="H34" i="2"/>
  <c r="J33" i="2"/>
  <c r="D34" i="2"/>
  <c r="C34" i="2"/>
  <c r="I34" i="2"/>
  <c r="E34" i="2"/>
  <c r="F34" i="2"/>
  <c r="J34" i="2"/>
  <c r="B35" i="2"/>
  <c r="D35" i="2"/>
  <c r="K34" i="2"/>
  <c r="H35" i="2"/>
  <c r="C35" i="2"/>
  <c r="I35" i="2"/>
  <c r="E35" i="2"/>
  <c r="F35" i="2"/>
  <c r="K35" i="2"/>
  <c r="J35" i="2"/>
  <c r="B36" i="2"/>
  <c r="D36" i="2"/>
  <c r="H36" i="2"/>
  <c r="C36" i="2"/>
  <c r="E36" i="2"/>
  <c r="F36" i="2"/>
  <c r="I36" i="2"/>
  <c r="J36" i="2"/>
  <c r="B37" i="2"/>
  <c r="K36" i="2"/>
  <c r="H37" i="2"/>
  <c r="D37" i="2"/>
  <c r="C37" i="2"/>
  <c r="I37" i="2"/>
  <c r="E37" i="2"/>
  <c r="F37" i="2"/>
  <c r="B38" i="2"/>
  <c r="D38" i="2"/>
  <c r="K37" i="2"/>
  <c r="J37" i="2"/>
  <c r="H38" i="2"/>
  <c r="C38" i="2"/>
  <c r="E38" i="2"/>
  <c r="F38" i="2"/>
  <c r="B39" i="2"/>
  <c r="D39" i="2"/>
  <c r="I38" i="2"/>
  <c r="K38" i="2"/>
  <c r="J38" i="2"/>
  <c r="H39" i="2"/>
  <c r="C39" i="2"/>
  <c r="I39" i="2"/>
  <c r="E39" i="2"/>
  <c r="F39" i="2"/>
  <c r="K39" i="2"/>
  <c r="B40" i="2"/>
  <c r="D40" i="2"/>
  <c r="J39" i="2"/>
  <c r="H40" i="2"/>
  <c r="C40" i="2"/>
  <c r="E40" i="2"/>
  <c r="F40" i="2"/>
  <c r="I40" i="2"/>
  <c r="J40" i="2"/>
  <c r="B41" i="2"/>
  <c r="D41" i="2"/>
  <c r="K40" i="2"/>
  <c r="H41" i="2"/>
  <c r="C41" i="2"/>
  <c r="I41" i="2"/>
  <c r="E41" i="2"/>
  <c r="F41" i="2"/>
  <c r="K41" i="2"/>
  <c r="J41" i="2"/>
  <c r="B42" i="2"/>
  <c r="D42" i="2"/>
  <c r="H42" i="2"/>
  <c r="C42" i="2"/>
  <c r="I42" i="2"/>
  <c r="E42" i="2"/>
  <c r="F42" i="2"/>
  <c r="K42" i="2"/>
  <c r="J42" i="2"/>
  <c r="B43" i="2"/>
  <c r="D43" i="2"/>
  <c r="H43" i="2"/>
  <c r="C43" i="2"/>
  <c r="I43" i="2"/>
  <c r="E43" i="2"/>
  <c r="F43" i="2"/>
  <c r="K43" i="2"/>
  <c r="J43" i="2"/>
  <c r="B44" i="2"/>
  <c r="D44" i="2"/>
  <c r="H44" i="2"/>
  <c r="C44" i="2"/>
  <c r="I44" i="2"/>
  <c r="E44" i="2"/>
  <c r="F44" i="2"/>
  <c r="J44" i="2"/>
  <c r="K44" i="2"/>
  <c r="B45" i="2"/>
  <c r="D45" i="2"/>
  <c r="H45" i="2"/>
  <c r="C45" i="2"/>
  <c r="I45" i="2"/>
  <c r="E45" i="2"/>
  <c r="F45" i="2"/>
  <c r="K45" i="2"/>
  <c r="J45" i="2"/>
  <c r="B46" i="2"/>
  <c r="D46" i="2"/>
  <c r="H46" i="2"/>
  <c r="C46" i="2"/>
  <c r="I46" i="2"/>
  <c r="E46" i="2"/>
  <c r="F46" i="2"/>
  <c r="K46" i="2"/>
  <c r="J46" i="2"/>
  <c r="B47" i="2"/>
  <c r="D47" i="2"/>
  <c r="H47" i="2"/>
  <c r="C47" i="2"/>
  <c r="I47" i="2"/>
  <c r="E47" i="2"/>
  <c r="F47" i="2"/>
  <c r="K47" i="2"/>
  <c r="J47" i="2"/>
  <c r="B48" i="2"/>
  <c r="D48" i="2"/>
  <c r="H48" i="2"/>
  <c r="C48" i="2"/>
  <c r="I48" i="2"/>
  <c r="E48" i="2"/>
  <c r="F48" i="2"/>
  <c r="J48" i="2"/>
  <c r="K48" i="2"/>
  <c r="B49" i="2"/>
  <c r="D49" i="2"/>
  <c r="H49" i="2"/>
  <c r="C49" i="2"/>
  <c r="I49" i="2"/>
  <c r="E49" i="2"/>
  <c r="F49" i="2"/>
  <c r="K49" i="2"/>
  <c r="J49" i="2"/>
  <c r="B50" i="2"/>
  <c r="D50" i="2"/>
  <c r="H50" i="2"/>
  <c r="C50" i="2"/>
  <c r="I50" i="2"/>
  <c r="E50" i="2"/>
  <c r="F50" i="2"/>
  <c r="K50" i="2"/>
  <c r="J50" i="2"/>
  <c r="B51" i="2"/>
  <c r="D51" i="2"/>
  <c r="H51" i="2"/>
  <c r="C51" i="2"/>
  <c r="I51" i="2"/>
  <c r="E51" i="2"/>
  <c r="F51" i="2"/>
  <c r="J51" i="2"/>
  <c r="K51" i="2"/>
  <c r="B52" i="2"/>
  <c r="D52" i="2"/>
  <c r="H52" i="2"/>
  <c r="C52" i="2"/>
  <c r="I52" i="2"/>
  <c r="E52" i="2"/>
  <c r="F52" i="2"/>
  <c r="J52" i="2"/>
  <c r="K52" i="2"/>
  <c r="B53" i="2"/>
  <c r="D53" i="2"/>
  <c r="H53" i="2"/>
  <c r="C53" i="2"/>
  <c r="I53" i="2"/>
  <c r="E53" i="2"/>
  <c r="F53" i="2"/>
  <c r="K53" i="2"/>
  <c r="J53" i="2"/>
  <c r="B54" i="2"/>
  <c r="D54" i="2"/>
  <c r="H54" i="2"/>
  <c r="C54" i="2"/>
  <c r="I54" i="2"/>
  <c r="E54" i="2"/>
  <c r="F54" i="2"/>
  <c r="K54" i="2"/>
  <c r="J54" i="2"/>
  <c r="B55" i="2"/>
  <c r="D55" i="2"/>
  <c r="H55" i="2"/>
  <c r="C55" i="2"/>
  <c r="I55" i="2"/>
  <c r="E55" i="2"/>
  <c r="F55" i="2"/>
  <c r="K55" i="2"/>
  <c r="J55" i="2"/>
  <c r="B56" i="2"/>
  <c r="D56" i="2"/>
  <c r="H56" i="2"/>
  <c r="C56" i="2"/>
  <c r="I56" i="2"/>
  <c r="E56" i="2"/>
  <c r="F56" i="2"/>
  <c r="J56" i="2"/>
  <c r="B57" i="2"/>
  <c r="K56" i="2"/>
  <c r="D57" i="2"/>
  <c r="H57" i="2"/>
  <c r="C57" i="2"/>
  <c r="I57" i="2"/>
  <c r="E57" i="2"/>
  <c r="F57" i="2"/>
  <c r="K57" i="2"/>
  <c r="J57" i="2"/>
  <c r="B58" i="2"/>
  <c r="D58" i="2"/>
  <c r="H58" i="2"/>
  <c r="C58" i="2"/>
  <c r="E58" i="2"/>
  <c r="F58" i="2"/>
  <c r="B59" i="2"/>
  <c r="D59" i="2"/>
  <c r="I58" i="2"/>
  <c r="K58" i="2"/>
  <c r="H59" i="2"/>
  <c r="C59" i="2"/>
  <c r="J58" i="2"/>
  <c r="I59" i="2"/>
  <c r="E59" i="2"/>
  <c r="F59" i="2"/>
  <c r="K59" i="2"/>
  <c r="J59" i="2"/>
  <c r="B60" i="2"/>
  <c r="D60" i="2"/>
  <c r="H60" i="2"/>
  <c r="C60" i="2"/>
  <c r="I60" i="2"/>
  <c r="E60" i="2"/>
  <c r="F60" i="2"/>
  <c r="J60" i="2"/>
  <c r="K60" i="2"/>
  <c r="B61" i="2"/>
  <c r="D61" i="2"/>
  <c r="H61" i="2"/>
  <c r="C61" i="2"/>
  <c r="I61" i="2"/>
  <c r="E61" i="2"/>
  <c r="F61" i="2"/>
  <c r="J61" i="2"/>
  <c r="K61" i="2"/>
  <c r="B62" i="2"/>
  <c r="D62" i="2"/>
  <c r="H62" i="2"/>
  <c r="C62" i="2"/>
  <c r="I62" i="2"/>
  <c r="E62" i="2"/>
  <c r="F62" i="2"/>
  <c r="K62" i="2"/>
  <c r="J62" i="2"/>
  <c r="B63" i="2"/>
  <c r="D63" i="2"/>
  <c r="H63" i="2"/>
  <c r="C63" i="2"/>
  <c r="I63" i="2"/>
  <c r="E63" i="2"/>
  <c r="F63" i="2"/>
  <c r="K63" i="2"/>
  <c r="J63" i="2"/>
  <c r="B64" i="2"/>
  <c r="D64" i="2"/>
  <c r="H64" i="2"/>
  <c r="C64" i="2"/>
  <c r="I64" i="2"/>
  <c r="E64" i="2"/>
  <c r="F64" i="2"/>
  <c r="K64" i="2"/>
  <c r="J64" i="2"/>
  <c r="B65" i="2"/>
  <c r="D65" i="2"/>
  <c r="H65" i="2"/>
  <c r="C65" i="2"/>
  <c r="I65" i="2"/>
  <c r="E65" i="2"/>
  <c r="F65" i="2"/>
  <c r="K65" i="2"/>
  <c r="J65" i="2"/>
  <c r="B66" i="2"/>
  <c r="D66" i="2"/>
  <c r="H66" i="2"/>
  <c r="C66" i="2"/>
  <c r="I66" i="2"/>
  <c r="E66" i="2"/>
  <c r="F66" i="2"/>
  <c r="K66" i="2"/>
  <c r="B67" i="2"/>
  <c r="J66" i="2"/>
  <c r="D67" i="2"/>
  <c r="H67" i="2"/>
  <c r="C67" i="2"/>
  <c r="I67" i="2"/>
  <c r="E67" i="2"/>
  <c r="F67" i="2"/>
  <c r="J67" i="2"/>
  <c r="B68" i="2"/>
  <c r="K67" i="2"/>
  <c r="D68" i="2"/>
  <c r="H68" i="2"/>
  <c r="C68" i="2"/>
  <c r="I68" i="2"/>
  <c r="E68" i="2"/>
  <c r="F68" i="2"/>
  <c r="B69" i="2"/>
  <c r="D69" i="2"/>
  <c r="K68" i="2"/>
  <c r="J68" i="2"/>
  <c r="H69" i="2"/>
  <c r="C69" i="2"/>
  <c r="E69" i="2"/>
  <c r="F69" i="2"/>
  <c r="B70" i="2"/>
  <c r="D70" i="2"/>
  <c r="I69" i="2"/>
  <c r="K69" i="2"/>
  <c r="J69" i="2"/>
  <c r="H70" i="2"/>
  <c r="C70" i="2"/>
  <c r="E70" i="2"/>
  <c r="F70" i="2"/>
  <c r="B71" i="2"/>
  <c r="D71" i="2"/>
  <c r="I70" i="2"/>
  <c r="J70" i="2"/>
  <c r="H71" i="2"/>
  <c r="C71" i="2"/>
  <c r="K70" i="2"/>
  <c r="E71" i="2"/>
  <c r="F71" i="2"/>
  <c r="B72" i="2"/>
  <c r="D72" i="2"/>
  <c r="I71" i="2"/>
  <c r="J71" i="2"/>
  <c r="H72" i="2"/>
  <c r="C72" i="2"/>
  <c r="K71" i="2"/>
  <c r="I72" i="2"/>
  <c r="E72" i="2"/>
  <c r="F72" i="2"/>
  <c r="J72" i="2"/>
  <c r="K72" i="2"/>
  <c r="B73" i="2"/>
  <c r="D73" i="2"/>
  <c r="H73" i="2"/>
  <c r="C73" i="2"/>
  <c r="E73" i="2"/>
  <c r="F73" i="2"/>
  <c r="B74" i="2"/>
  <c r="D74" i="2"/>
  <c r="I73" i="2"/>
  <c r="K73" i="2"/>
  <c r="H74" i="2"/>
  <c r="C74" i="2"/>
  <c r="J73" i="2"/>
  <c r="E74" i="2"/>
  <c r="F74" i="2"/>
  <c r="B75" i="2"/>
  <c r="D75" i="2"/>
  <c r="I74" i="2"/>
  <c r="K74" i="2"/>
  <c r="H75" i="2"/>
  <c r="C75" i="2"/>
  <c r="J74" i="2"/>
  <c r="E75" i="2"/>
  <c r="F75" i="2"/>
  <c r="B76" i="2"/>
  <c r="D76" i="2"/>
  <c r="I75" i="2"/>
  <c r="K75" i="2"/>
  <c r="H76" i="2"/>
  <c r="C76" i="2"/>
  <c r="J75" i="2"/>
  <c r="E76" i="2"/>
  <c r="F76" i="2"/>
  <c r="B77" i="2"/>
  <c r="D77" i="2"/>
  <c r="I76" i="2"/>
  <c r="K76" i="2"/>
  <c r="H77" i="2"/>
  <c r="C77" i="2"/>
  <c r="J76" i="2"/>
  <c r="E77" i="2"/>
  <c r="F77" i="2"/>
  <c r="B78" i="2"/>
  <c r="D78" i="2"/>
  <c r="I77" i="2"/>
  <c r="K77" i="2"/>
  <c r="H78" i="2"/>
  <c r="C78" i="2"/>
  <c r="J77" i="2"/>
  <c r="E78" i="2"/>
  <c r="F78" i="2"/>
  <c r="B79" i="2"/>
  <c r="D79" i="2"/>
  <c r="I78" i="2"/>
  <c r="K78" i="2"/>
  <c r="H79" i="2"/>
  <c r="C79" i="2"/>
  <c r="J78" i="2"/>
  <c r="E79" i="2"/>
  <c r="F79" i="2"/>
  <c r="I79" i="2"/>
  <c r="K79" i="2"/>
  <c r="B80" i="2"/>
  <c r="D80" i="2"/>
  <c r="J79" i="2"/>
  <c r="H80" i="2"/>
  <c r="C80" i="2"/>
  <c r="I80" i="2"/>
  <c r="E80" i="2"/>
  <c r="F80" i="2"/>
  <c r="K80" i="2"/>
  <c r="J80" i="2"/>
  <c r="B81" i="2"/>
  <c r="D81" i="2"/>
  <c r="H81" i="2"/>
  <c r="C81" i="2"/>
  <c r="E81" i="2"/>
  <c r="F81" i="2"/>
  <c r="B82" i="2"/>
  <c r="D82" i="2"/>
  <c r="I81" i="2"/>
  <c r="K81" i="2"/>
  <c r="H82" i="2"/>
  <c r="C82" i="2"/>
  <c r="J81" i="2"/>
  <c r="E82" i="2"/>
  <c r="F82" i="2"/>
  <c r="B83" i="2"/>
  <c r="D83" i="2"/>
  <c r="I82" i="2"/>
  <c r="K82" i="2"/>
  <c r="J82" i="2"/>
  <c r="H83" i="2"/>
  <c r="C83" i="2"/>
  <c r="E83" i="2"/>
  <c r="F83" i="2"/>
  <c r="B84" i="2"/>
  <c r="D84" i="2"/>
  <c r="I83" i="2"/>
  <c r="J83" i="2"/>
  <c r="H84" i="2"/>
  <c r="C84" i="2"/>
  <c r="K83" i="2"/>
  <c r="E84" i="2"/>
  <c r="F84" i="2"/>
  <c r="B85" i="2"/>
  <c r="D85" i="2"/>
  <c r="I84" i="2"/>
  <c r="J84" i="2"/>
  <c r="H85" i="2"/>
  <c r="C85" i="2"/>
  <c r="K84" i="2"/>
  <c r="E85" i="2"/>
  <c r="F85" i="2"/>
  <c r="B86" i="2"/>
  <c r="D86" i="2"/>
  <c r="I85" i="2"/>
  <c r="J85" i="2"/>
  <c r="H86" i="2"/>
  <c r="C86" i="2"/>
  <c r="K85" i="2"/>
  <c r="E86" i="2"/>
  <c r="F86" i="2"/>
  <c r="B87" i="2"/>
  <c r="D87" i="2"/>
  <c r="I86" i="2"/>
  <c r="J86" i="2"/>
  <c r="H87" i="2"/>
  <c r="C87" i="2"/>
  <c r="K86" i="2"/>
  <c r="E87" i="2"/>
  <c r="F87" i="2"/>
  <c r="B88" i="2"/>
  <c r="D88" i="2"/>
  <c r="I87" i="2"/>
  <c r="J87" i="2"/>
  <c r="K87" i="2"/>
  <c r="H88" i="2"/>
  <c r="C88" i="2"/>
  <c r="E88" i="2"/>
  <c r="F88" i="2"/>
  <c r="B89" i="2"/>
  <c r="D89" i="2"/>
  <c r="I88" i="2"/>
  <c r="K88" i="2"/>
  <c r="H89" i="2"/>
  <c r="C89" i="2"/>
  <c r="J88" i="2"/>
  <c r="E89" i="2"/>
  <c r="F89" i="2"/>
  <c r="B90" i="2"/>
  <c r="D90" i="2"/>
  <c r="I89" i="2"/>
  <c r="J89" i="2"/>
  <c r="H90" i="2"/>
  <c r="C90" i="2"/>
  <c r="K89" i="2"/>
  <c r="E90" i="2"/>
  <c r="F90" i="2"/>
  <c r="B91" i="2"/>
  <c r="D91" i="2"/>
  <c r="I90" i="2"/>
  <c r="J90" i="2"/>
  <c r="H91" i="2"/>
  <c r="C91" i="2"/>
  <c r="K90" i="2"/>
  <c r="E91" i="2"/>
  <c r="F91" i="2"/>
  <c r="B92" i="2"/>
  <c r="D92" i="2"/>
  <c r="I91" i="2"/>
  <c r="J91" i="2"/>
  <c r="K91" i="2"/>
  <c r="H92" i="2"/>
  <c r="C92" i="2"/>
  <c r="E92" i="2"/>
  <c r="F92" i="2"/>
  <c r="B93" i="2"/>
  <c r="D93" i="2"/>
  <c r="I92" i="2"/>
  <c r="J92" i="2"/>
  <c r="H93" i="2"/>
  <c r="C93" i="2"/>
  <c r="K92" i="2"/>
  <c r="E93" i="2"/>
  <c r="F93" i="2"/>
  <c r="B94" i="2"/>
  <c r="D94" i="2"/>
  <c r="I93" i="2"/>
  <c r="K93" i="2"/>
  <c r="H94" i="2"/>
  <c r="C94" i="2"/>
  <c r="J93" i="2"/>
  <c r="E94" i="2"/>
  <c r="F94" i="2"/>
  <c r="B95" i="2"/>
  <c r="D95" i="2"/>
  <c r="I94" i="2"/>
  <c r="J94" i="2"/>
  <c r="H95" i="2"/>
  <c r="C95" i="2"/>
  <c r="K94" i="2"/>
  <c r="E95" i="2"/>
  <c r="F95" i="2"/>
  <c r="B96" i="2"/>
  <c r="D96" i="2"/>
  <c r="I95" i="2"/>
  <c r="K95" i="2"/>
  <c r="J95" i="2"/>
  <c r="H96" i="2"/>
  <c r="C96" i="2"/>
  <c r="E96" i="2"/>
  <c r="F96" i="2"/>
  <c r="B97" i="2"/>
  <c r="D97" i="2"/>
  <c r="I96" i="2"/>
  <c r="J96" i="2"/>
  <c r="H97" i="2"/>
  <c r="C97" i="2"/>
  <c r="K96" i="2"/>
  <c r="E97" i="2"/>
  <c r="F97" i="2"/>
  <c r="B98" i="2"/>
  <c r="D98" i="2"/>
  <c r="I97" i="2"/>
  <c r="K97" i="2"/>
  <c r="H98" i="2"/>
  <c r="C98" i="2"/>
  <c r="J97" i="2"/>
  <c r="E98" i="2"/>
  <c r="F98" i="2"/>
  <c r="B99" i="2"/>
  <c r="D99" i="2"/>
  <c r="I98" i="2"/>
  <c r="K98" i="2"/>
  <c r="J98" i="2"/>
  <c r="H99" i="2"/>
  <c r="C99" i="2"/>
  <c r="E99" i="2"/>
  <c r="F99" i="2"/>
  <c r="B100" i="2"/>
  <c r="D100" i="2"/>
  <c r="I99" i="2"/>
  <c r="J99" i="2"/>
  <c r="K99" i="2"/>
  <c r="H100" i="2"/>
  <c r="C100" i="2"/>
  <c r="E100" i="2"/>
  <c r="F100" i="2"/>
  <c r="B101" i="2"/>
  <c r="D101" i="2"/>
  <c r="I100" i="2"/>
  <c r="K100" i="2"/>
  <c r="H101" i="2"/>
  <c r="C101" i="2"/>
  <c r="J100" i="2"/>
  <c r="E101" i="2"/>
  <c r="F101" i="2"/>
  <c r="B102" i="2"/>
  <c r="D102" i="2"/>
  <c r="I101" i="2"/>
  <c r="J101" i="2"/>
  <c r="H102" i="2"/>
  <c r="C102" i="2"/>
  <c r="K101" i="2"/>
  <c r="E102" i="2"/>
  <c r="F102" i="2"/>
  <c r="B103" i="2"/>
  <c r="D103" i="2"/>
  <c r="I102" i="2"/>
  <c r="K102" i="2"/>
  <c r="H103" i="2"/>
  <c r="C103" i="2"/>
  <c r="J102" i="2"/>
  <c r="E103" i="2"/>
  <c r="F103" i="2"/>
  <c r="B104" i="2"/>
  <c r="D104" i="2"/>
  <c r="I103" i="2"/>
  <c r="J103" i="2"/>
  <c r="H104" i="2"/>
  <c r="C104" i="2"/>
  <c r="K103" i="2"/>
  <c r="E104" i="2"/>
  <c r="F104" i="2"/>
  <c r="B105" i="2"/>
  <c r="D105" i="2"/>
  <c r="I104" i="2"/>
  <c r="J104" i="2"/>
  <c r="H105" i="2"/>
  <c r="C105" i="2"/>
  <c r="K104" i="2"/>
  <c r="E105" i="2"/>
  <c r="F105" i="2"/>
  <c r="B106" i="2"/>
  <c r="D106" i="2"/>
  <c r="I105" i="2"/>
  <c r="J105" i="2"/>
  <c r="H106" i="2"/>
  <c r="C106" i="2"/>
  <c r="K105" i="2"/>
  <c r="I106" i="2"/>
  <c r="E106" i="2"/>
  <c r="F106" i="2"/>
  <c r="K106" i="2"/>
  <c r="J106" i="2"/>
  <c r="B107" i="2"/>
  <c r="D107" i="2"/>
  <c r="H107" i="2"/>
  <c r="C107" i="2"/>
  <c r="I107" i="2"/>
  <c r="E107" i="2"/>
  <c r="F107" i="2"/>
  <c r="K107" i="2"/>
  <c r="J107" i="2"/>
  <c r="B108" i="2"/>
  <c r="D108" i="2"/>
  <c r="H108" i="2"/>
  <c r="C108" i="2"/>
  <c r="E108" i="2"/>
  <c r="F108" i="2"/>
  <c r="B109" i="2"/>
  <c r="D109" i="2"/>
  <c r="I108" i="2"/>
  <c r="J108" i="2"/>
  <c r="H109" i="2"/>
  <c r="C109" i="2"/>
  <c r="K108" i="2"/>
  <c r="E109" i="2"/>
  <c r="F109" i="2"/>
  <c r="B110" i="2"/>
  <c r="D110" i="2"/>
  <c r="I109" i="2"/>
  <c r="K109" i="2"/>
  <c r="H110" i="2"/>
  <c r="C110" i="2"/>
  <c r="J109" i="2"/>
  <c r="E110" i="2"/>
  <c r="F110" i="2"/>
  <c r="B111" i="2"/>
  <c r="D111" i="2"/>
  <c r="I110" i="2"/>
  <c r="K110" i="2"/>
  <c r="H111" i="2"/>
  <c r="C111" i="2"/>
  <c r="J110" i="2"/>
  <c r="E111" i="2"/>
  <c r="F111" i="2"/>
  <c r="B112" i="2"/>
  <c r="D112" i="2"/>
  <c r="I111" i="2"/>
  <c r="K111" i="2"/>
  <c r="H112" i="2"/>
  <c r="C112" i="2"/>
  <c r="J111" i="2"/>
  <c r="I112" i="2"/>
  <c r="E112" i="2"/>
  <c r="F112" i="2"/>
  <c r="K112" i="2"/>
  <c r="J112" i="2"/>
  <c r="B113" i="2"/>
  <c r="D113" i="2"/>
  <c r="H113" i="2"/>
  <c r="C113" i="2"/>
  <c r="I113" i="2"/>
  <c r="E113" i="2"/>
  <c r="F113" i="2"/>
  <c r="K113" i="2"/>
  <c r="J113" i="2"/>
  <c r="B114" i="2"/>
  <c r="D114" i="2"/>
  <c r="H114" i="2"/>
  <c r="C114" i="2"/>
  <c r="I114" i="2"/>
  <c r="E114" i="2"/>
  <c r="F114" i="2"/>
  <c r="K114" i="2"/>
  <c r="J114" i="2"/>
  <c r="B115" i="2"/>
  <c r="D115" i="2"/>
  <c r="H115" i="2"/>
  <c r="C115" i="2"/>
  <c r="I115" i="2"/>
  <c r="E115" i="2"/>
  <c r="F115" i="2"/>
  <c r="K115" i="2"/>
  <c r="J115" i="2"/>
  <c r="B116" i="2"/>
  <c r="D116" i="2"/>
  <c r="H116" i="2"/>
  <c r="C116" i="2"/>
  <c r="E116" i="2"/>
  <c r="F116" i="2"/>
  <c r="B117" i="2"/>
  <c r="D117" i="2"/>
  <c r="I116" i="2"/>
  <c r="K116" i="2"/>
  <c r="H117" i="2"/>
  <c r="C117" i="2"/>
  <c r="J116" i="2"/>
  <c r="E117" i="2"/>
  <c r="F117" i="2"/>
  <c r="B118" i="2"/>
  <c r="D118" i="2"/>
  <c r="I117" i="2"/>
  <c r="K117" i="2"/>
  <c r="H118" i="2"/>
  <c r="C118" i="2"/>
  <c r="J117" i="2"/>
  <c r="E118" i="2"/>
  <c r="F118" i="2"/>
  <c r="B119" i="2"/>
  <c r="D119" i="2"/>
  <c r="I118" i="2"/>
  <c r="J118" i="2"/>
  <c r="H119" i="2"/>
  <c r="C119" i="2"/>
  <c r="K118" i="2"/>
  <c r="E119" i="2"/>
  <c r="F119" i="2"/>
  <c r="B120" i="2"/>
  <c r="D120" i="2"/>
  <c r="I119" i="2"/>
  <c r="K119" i="2"/>
  <c r="H120" i="2"/>
  <c r="C120" i="2"/>
  <c r="J119" i="2"/>
  <c r="E120" i="2"/>
  <c r="F120" i="2"/>
  <c r="B121" i="2"/>
  <c r="D121" i="2"/>
  <c r="I120" i="2"/>
  <c r="J120" i="2"/>
  <c r="H121" i="2"/>
  <c r="C121" i="2"/>
  <c r="K120" i="2"/>
  <c r="E121" i="2"/>
  <c r="F121" i="2"/>
  <c r="B122" i="2"/>
  <c r="D122" i="2"/>
  <c r="I121" i="2"/>
  <c r="J121" i="2"/>
  <c r="H122" i="2"/>
  <c r="C122" i="2"/>
  <c r="K121" i="2"/>
  <c r="E122" i="2"/>
  <c r="F122" i="2"/>
  <c r="B123" i="2"/>
  <c r="D123" i="2"/>
  <c r="I122" i="2"/>
  <c r="K122" i="2"/>
  <c r="H123" i="2"/>
  <c r="C123" i="2"/>
  <c r="J122" i="2"/>
  <c r="E123" i="2"/>
  <c r="F123" i="2"/>
  <c r="B124" i="2"/>
  <c r="D124" i="2"/>
  <c r="I123" i="2"/>
  <c r="K123" i="2"/>
  <c r="J123" i="2"/>
  <c r="H124" i="2"/>
  <c r="C124" i="2"/>
  <c r="E124" i="2"/>
  <c r="F124" i="2"/>
  <c r="B125" i="2"/>
  <c r="D125" i="2"/>
  <c r="I124" i="2"/>
  <c r="J124" i="2"/>
  <c r="H125" i="2"/>
  <c r="C125" i="2"/>
  <c r="K124" i="2"/>
  <c r="E125" i="2"/>
  <c r="F125" i="2"/>
  <c r="B126" i="2"/>
  <c r="D126" i="2"/>
  <c r="I125" i="2"/>
  <c r="K125" i="2"/>
  <c r="H126" i="2"/>
  <c r="C126" i="2"/>
  <c r="J125" i="2"/>
  <c r="E126" i="2"/>
  <c r="F126" i="2"/>
  <c r="B127" i="2"/>
  <c r="D127" i="2"/>
  <c r="I126" i="2"/>
  <c r="K126" i="2"/>
  <c r="H127" i="2"/>
  <c r="C127" i="2"/>
  <c r="J126" i="2"/>
  <c r="E127" i="2"/>
  <c r="F127" i="2"/>
  <c r="B128" i="2"/>
  <c r="D128" i="2"/>
  <c r="I127" i="2"/>
  <c r="J127" i="2"/>
  <c r="H128" i="2"/>
  <c r="C128" i="2"/>
  <c r="K127" i="2"/>
  <c r="E128" i="2"/>
  <c r="F128" i="2"/>
  <c r="B129" i="2"/>
  <c r="D129" i="2"/>
  <c r="I128" i="2"/>
  <c r="J128" i="2"/>
  <c r="H129" i="2"/>
  <c r="C129" i="2"/>
  <c r="K128" i="2"/>
  <c r="E129" i="2"/>
  <c r="F129" i="2"/>
  <c r="B130" i="2"/>
  <c r="D130" i="2"/>
  <c r="I129" i="2"/>
  <c r="K129" i="2"/>
  <c r="H130" i="2"/>
  <c r="C130" i="2"/>
  <c r="J129" i="2"/>
  <c r="E130" i="2"/>
  <c r="F130" i="2"/>
  <c r="B131" i="2"/>
  <c r="D131" i="2"/>
  <c r="I130" i="2"/>
  <c r="J130" i="2"/>
  <c r="H131" i="2"/>
  <c r="C131" i="2"/>
  <c r="K130" i="2"/>
  <c r="E131" i="2"/>
  <c r="F131" i="2"/>
  <c r="B132" i="2"/>
  <c r="D132" i="2"/>
  <c r="I131" i="2"/>
  <c r="J131" i="2"/>
  <c r="K131" i="2"/>
  <c r="H132" i="2"/>
  <c r="C132" i="2"/>
  <c r="E132" i="2"/>
  <c r="F132" i="2"/>
  <c r="B133" i="2"/>
  <c r="D133" i="2"/>
  <c r="I132" i="2"/>
  <c r="J132" i="2"/>
  <c r="H133" i="2"/>
  <c r="C133" i="2"/>
  <c r="K132" i="2"/>
  <c r="E133" i="2"/>
  <c r="F133" i="2"/>
  <c r="B134" i="2"/>
  <c r="D134" i="2"/>
  <c r="I133" i="2"/>
  <c r="J133" i="2"/>
  <c r="H134" i="2"/>
  <c r="C134" i="2"/>
  <c r="K133" i="2"/>
  <c r="E134" i="2"/>
  <c r="F134" i="2"/>
  <c r="B135" i="2"/>
  <c r="D135" i="2"/>
  <c r="I134" i="2"/>
  <c r="K134" i="2"/>
  <c r="H135" i="2"/>
  <c r="C135" i="2"/>
  <c r="J134" i="2"/>
  <c r="E135" i="2"/>
  <c r="F135" i="2"/>
  <c r="B136" i="2"/>
  <c r="D136" i="2"/>
  <c r="I135" i="2"/>
  <c r="K135" i="2"/>
  <c r="H136" i="2"/>
  <c r="C136" i="2"/>
  <c r="J135" i="2"/>
  <c r="E136" i="2"/>
  <c r="F136" i="2"/>
  <c r="B137" i="2"/>
  <c r="D137" i="2"/>
  <c r="I136" i="2"/>
  <c r="K136" i="2"/>
  <c r="H137" i="2"/>
  <c r="C137" i="2"/>
  <c r="J136" i="2"/>
  <c r="E137" i="2"/>
  <c r="F137" i="2"/>
  <c r="B138" i="2"/>
  <c r="D138" i="2"/>
  <c r="I137" i="2"/>
  <c r="J137" i="2"/>
  <c r="H138" i="2"/>
  <c r="C138" i="2"/>
  <c r="K137" i="2"/>
  <c r="E138" i="2"/>
  <c r="F138" i="2"/>
  <c r="B139" i="2"/>
  <c r="D139" i="2"/>
  <c r="I138" i="2"/>
  <c r="K138" i="2"/>
  <c r="H139" i="2"/>
  <c r="C139" i="2"/>
  <c r="J138" i="2"/>
  <c r="E139" i="2"/>
  <c r="F139" i="2"/>
  <c r="B140" i="2"/>
  <c r="D140" i="2"/>
  <c r="I139" i="2"/>
  <c r="J139" i="2"/>
  <c r="H140" i="2"/>
  <c r="C140" i="2"/>
  <c r="K139" i="2"/>
  <c r="E140" i="2"/>
  <c r="F140" i="2"/>
  <c r="B141" i="2"/>
  <c r="D141" i="2"/>
  <c r="I140" i="2"/>
  <c r="J140" i="2"/>
  <c r="H141" i="2"/>
  <c r="C141" i="2"/>
  <c r="K140" i="2"/>
  <c r="E141" i="2"/>
  <c r="F141" i="2"/>
  <c r="B142" i="2"/>
  <c r="D142" i="2"/>
  <c r="I141" i="2"/>
  <c r="K141" i="2"/>
  <c r="H142" i="2"/>
  <c r="C142" i="2"/>
  <c r="J141" i="2"/>
  <c r="E142" i="2"/>
  <c r="F142" i="2"/>
  <c r="B143" i="2"/>
  <c r="D143" i="2"/>
  <c r="I142" i="2"/>
  <c r="J142" i="2"/>
  <c r="H143" i="2"/>
  <c r="C143" i="2"/>
  <c r="K142" i="2"/>
  <c r="I143" i="2"/>
  <c r="E143" i="2"/>
  <c r="F143" i="2"/>
  <c r="K143" i="2"/>
  <c r="J143" i="2"/>
  <c r="B144" i="2"/>
  <c r="D144" i="2"/>
  <c r="H144" i="2"/>
  <c r="C144" i="2"/>
  <c r="I144" i="2"/>
  <c r="E144" i="2"/>
  <c r="F144" i="2"/>
  <c r="J144" i="2"/>
  <c r="K144" i="2"/>
  <c r="B145" i="2"/>
  <c r="D145" i="2"/>
  <c r="H145" i="2"/>
  <c r="C145" i="2"/>
  <c r="E145" i="2"/>
  <c r="F145" i="2"/>
  <c r="B146" i="2"/>
  <c r="D146" i="2"/>
  <c r="I145" i="2"/>
  <c r="K145" i="2"/>
  <c r="J145" i="2"/>
  <c r="H146" i="2"/>
  <c r="C146" i="2"/>
  <c r="E146" i="2"/>
  <c r="F146" i="2"/>
  <c r="B147" i="2"/>
  <c r="D147" i="2"/>
  <c r="I146" i="2"/>
  <c r="K146" i="2"/>
  <c r="H147" i="2"/>
  <c r="C147" i="2"/>
  <c r="J146" i="2"/>
  <c r="E147" i="2"/>
  <c r="F147" i="2"/>
  <c r="B148" i="2"/>
  <c r="D148" i="2"/>
  <c r="I147" i="2"/>
  <c r="K147" i="2"/>
  <c r="H148" i="2"/>
  <c r="C148" i="2"/>
  <c r="J147" i="2"/>
  <c r="E148" i="2"/>
  <c r="F148" i="2"/>
  <c r="B149" i="2"/>
  <c r="D149" i="2"/>
  <c r="I148" i="2"/>
  <c r="K148" i="2"/>
  <c r="H149" i="2"/>
  <c r="C149" i="2"/>
  <c r="J148" i="2"/>
  <c r="E149" i="2"/>
  <c r="F149" i="2"/>
  <c r="B150" i="2"/>
  <c r="D150" i="2"/>
  <c r="I149" i="2"/>
  <c r="J149" i="2"/>
  <c r="H150" i="2"/>
  <c r="C150" i="2"/>
  <c r="K149" i="2"/>
  <c r="E150" i="2"/>
  <c r="F150" i="2"/>
  <c r="B151" i="2"/>
  <c r="D151" i="2"/>
  <c r="I150" i="2"/>
  <c r="J150" i="2"/>
  <c r="H151" i="2"/>
  <c r="C151" i="2"/>
  <c r="K150" i="2"/>
  <c r="E151" i="2"/>
  <c r="F151" i="2"/>
  <c r="B152" i="2"/>
  <c r="D152" i="2"/>
  <c r="I151" i="2"/>
  <c r="K151" i="2"/>
  <c r="H152" i="2"/>
  <c r="C152" i="2"/>
  <c r="J151" i="2"/>
  <c r="E152" i="2"/>
  <c r="F152" i="2"/>
  <c r="B153" i="2"/>
  <c r="D153" i="2"/>
  <c r="I152" i="2"/>
  <c r="J152" i="2"/>
  <c r="H153" i="2"/>
  <c r="C153" i="2"/>
  <c r="K152" i="2"/>
  <c r="E153" i="2"/>
  <c r="F153" i="2"/>
  <c r="B154" i="2"/>
  <c r="D154" i="2"/>
  <c r="I153" i="2"/>
  <c r="J153" i="2"/>
  <c r="H154" i="2"/>
  <c r="C154" i="2"/>
  <c r="K153" i="2"/>
  <c r="E154" i="2"/>
  <c r="F154" i="2"/>
  <c r="B155" i="2"/>
  <c r="D155" i="2"/>
  <c r="I154" i="2"/>
  <c r="K154" i="2"/>
  <c r="H155" i="2"/>
  <c r="C155" i="2"/>
  <c r="J154" i="2"/>
  <c r="E155" i="2"/>
  <c r="F155" i="2"/>
  <c r="B156" i="2"/>
  <c r="D156" i="2"/>
  <c r="I155" i="2"/>
  <c r="K155" i="2"/>
  <c r="J155" i="2"/>
  <c r="H156" i="2"/>
  <c r="C156" i="2"/>
  <c r="E156" i="2"/>
  <c r="F156" i="2"/>
  <c r="B157" i="2"/>
  <c r="D157" i="2"/>
  <c r="I156" i="2"/>
  <c r="K156" i="2"/>
  <c r="J156" i="2"/>
  <c r="H157" i="2"/>
  <c r="C157" i="2"/>
  <c r="E157" i="2"/>
  <c r="F157" i="2"/>
  <c r="B158" i="2"/>
  <c r="D158" i="2"/>
  <c r="I157" i="2"/>
  <c r="K157" i="2"/>
  <c r="H158" i="2"/>
  <c r="C158" i="2"/>
  <c r="J157" i="2"/>
  <c r="E158" i="2"/>
  <c r="F158" i="2"/>
  <c r="B159" i="2"/>
  <c r="D159" i="2"/>
  <c r="I158" i="2"/>
  <c r="K158" i="2"/>
  <c r="H159" i="2"/>
  <c r="C159" i="2"/>
  <c r="J158" i="2"/>
  <c r="E159" i="2"/>
  <c r="F159" i="2"/>
  <c r="B160" i="2"/>
  <c r="D160" i="2"/>
  <c r="I159" i="2"/>
  <c r="J159" i="2"/>
  <c r="H160" i="2"/>
  <c r="C160" i="2"/>
  <c r="K159" i="2"/>
  <c r="I160" i="2"/>
  <c r="E160" i="2"/>
  <c r="F160" i="2"/>
  <c r="K160" i="2"/>
  <c r="J160" i="2"/>
  <c r="B161" i="2"/>
  <c r="D161" i="2"/>
  <c r="H161" i="2"/>
  <c r="C161" i="2"/>
  <c r="E161" i="2"/>
  <c r="F161" i="2"/>
  <c r="B162" i="2"/>
  <c r="D162" i="2"/>
  <c r="I161" i="2"/>
  <c r="K161" i="2"/>
  <c r="H162" i="2"/>
  <c r="C162" i="2"/>
  <c r="J161" i="2"/>
  <c r="E162" i="2"/>
  <c r="F162" i="2"/>
  <c r="B163" i="2"/>
  <c r="D163" i="2"/>
  <c r="I162" i="2"/>
  <c r="K162" i="2"/>
  <c r="H163" i="2"/>
  <c r="C163" i="2"/>
  <c r="J162" i="2"/>
  <c r="E163" i="2"/>
  <c r="F163" i="2"/>
  <c r="B164" i="2"/>
  <c r="D164" i="2"/>
  <c r="I163" i="2"/>
  <c r="J163" i="2"/>
  <c r="H164" i="2"/>
  <c r="C164" i="2"/>
  <c r="K163" i="2"/>
  <c r="E164" i="2"/>
  <c r="F164" i="2"/>
  <c r="B165" i="2"/>
  <c r="D165" i="2"/>
  <c r="I164" i="2"/>
  <c r="J164" i="2"/>
  <c r="H165" i="2"/>
  <c r="C165" i="2"/>
  <c r="K164" i="2"/>
  <c r="I165" i="2"/>
  <c r="E165" i="2"/>
  <c r="F165" i="2"/>
  <c r="K165" i="2"/>
  <c r="J165" i="2"/>
  <c r="B166" i="2"/>
  <c r="D166" i="2"/>
  <c r="H166" i="2"/>
  <c r="C166" i="2"/>
  <c r="E166" i="2"/>
  <c r="F166" i="2"/>
  <c r="B167" i="2"/>
  <c r="D167" i="2"/>
  <c r="I166" i="2"/>
  <c r="K166" i="2"/>
  <c r="H167" i="2"/>
  <c r="C167" i="2"/>
  <c r="J166" i="2"/>
  <c r="E167" i="2"/>
  <c r="F167" i="2"/>
  <c r="B168" i="2"/>
  <c r="D168" i="2"/>
  <c r="I167" i="2"/>
  <c r="K167" i="2"/>
  <c r="H168" i="2"/>
  <c r="C168" i="2"/>
  <c r="J167" i="2"/>
  <c r="E168" i="2"/>
  <c r="F168" i="2"/>
  <c r="B169" i="2"/>
  <c r="D169" i="2"/>
  <c r="I168" i="2"/>
  <c r="J168" i="2"/>
  <c r="H169" i="2"/>
  <c r="C169" i="2"/>
  <c r="K168" i="2"/>
  <c r="E169" i="2"/>
  <c r="F169" i="2"/>
  <c r="B170" i="2"/>
  <c r="D170" i="2"/>
  <c r="I169" i="2"/>
  <c r="K169" i="2"/>
  <c r="H170" i="2"/>
  <c r="C170" i="2"/>
  <c r="J169" i="2"/>
  <c r="E170" i="2"/>
  <c r="F170" i="2"/>
  <c r="B171" i="2"/>
  <c r="D171" i="2"/>
  <c r="I170" i="2"/>
  <c r="K170" i="2"/>
  <c r="H171" i="2"/>
  <c r="C171" i="2"/>
  <c r="J170" i="2"/>
  <c r="E171" i="2"/>
  <c r="F171" i="2"/>
  <c r="B172" i="2"/>
  <c r="D172" i="2"/>
  <c r="I171" i="2"/>
  <c r="J171" i="2"/>
  <c r="H172" i="2"/>
  <c r="C172" i="2"/>
  <c r="K171" i="2"/>
  <c r="E172" i="2"/>
  <c r="F172" i="2"/>
  <c r="B173" i="2"/>
  <c r="D173" i="2"/>
  <c r="I172" i="2"/>
  <c r="K172" i="2"/>
  <c r="J172" i="2"/>
  <c r="H173" i="2"/>
  <c r="C173" i="2"/>
  <c r="E173" i="2"/>
  <c r="F173" i="2"/>
  <c r="B174" i="2"/>
  <c r="D174" i="2"/>
  <c r="I173" i="2"/>
  <c r="J173" i="2"/>
  <c r="H174" i="2"/>
  <c r="C174" i="2"/>
  <c r="K173" i="2"/>
  <c r="E174" i="2"/>
  <c r="F174" i="2"/>
  <c r="B175" i="2"/>
  <c r="D175" i="2"/>
  <c r="I174" i="2"/>
  <c r="J174" i="2"/>
  <c r="K174" i="2"/>
  <c r="H175" i="2"/>
  <c r="C175" i="2"/>
  <c r="E175" i="2"/>
  <c r="F175" i="2"/>
  <c r="B176" i="2"/>
  <c r="D176" i="2"/>
  <c r="I175" i="2"/>
  <c r="K175" i="2"/>
  <c r="J175" i="2"/>
  <c r="H176" i="2"/>
  <c r="C176" i="2"/>
  <c r="E176" i="2"/>
  <c r="F176" i="2"/>
  <c r="B177" i="2"/>
  <c r="D177" i="2"/>
  <c r="I176" i="2"/>
  <c r="K176" i="2"/>
  <c r="J176" i="2"/>
  <c r="H177" i="2"/>
  <c r="C177" i="2"/>
  <c r="E177" i="2"/>
  <c r="F177" i="2"/>
  <c r="B178" i="2"/>
  <c r="D178" i="2"/>
  <c r="I177" i="2"/>
  <c r="K177" i="2"/>
  <c r="H178" i="2"/>
  <c r="C178" i="2"/>
  <c r="J177" i="2"/>
  <c r="E178" i="2"/>
  <c r="F178" i="2"/>
  <c r="B179" i="2"/>
  <c r="D179" i="2"/>
  <c r="I178" i="2"/>
  <c r="K178" i="2"/>
  <c r="H179" i="2"/>
  <c r="C179" i="2"/>
  <c r="J178" i="2"/>
  <c r="I179" i="2"/>
  <c r="E179" i="2"/>
  <c r="F179" i="2"/>
  <c r="K179" i="2"/>
  <c r="J179" i="2"/>
  <c r="B180" i="2"/>
  <c r="D180" i="2"/>
  <c r="H180" i="2"/>
  <c r="C180" i="2"/>
  <c r="I180" i="2"/>
  <c r="E180" i="2"/>
  <c r="F180" i="2"/>
  <c r="J180" i="2"/>
  <c r="K180" i="2"/>
  <c r="B181" i="2"/>
  <c r="D181" i="2"/>
  <c r="H181" i="2"/>
  <c r="C181" i="2"/>
  <c r="I181" i="2"/>
  <c r="E181" i="2"/>
  <c r="F181" i="2"/>
  <c r="J181" i="2"/>
  <c r="K181" i="2"/>
  <c r="B182" i="2"/>
  <c r="D182" i="2"/>
  <c r="H182" i="2"/>
  <c r="C182" i="2"/>
  <c r="E182" i="2"/>
  <c r="F182" i="2"/>
  <c r="I182" i="2"/>
  <c r="K182" i="2"/>
  <c r="B183" i="2"/>
  <c r="D183" i="2"/>
  <c r="J182" i="2"/>
  <c r="H183" i="2"/>
  <c r="C183" i="2"/>
  <c r="I183" i="2"/>
  <c r="E183" i="2"/>
  <c r="F183" i="2"/>
  <c r="J183" i="2"/>
  <c r="K183" i="2"/>
  <c r="B184" i="2"/>
  <c r="D184" i="2"/>
  <c r="H184" i="2"/>
  <c r="C184" i="2"/>
  <c r="I184" i="2"/>
  <c r="E184" i="2"/>
  <c r="F184" i="2"/>
  <c r="K184" i="2"/>
  <c r="J184" i="2"/>
  <c r="B185" i="2"/>
  <c r="D185" i="2"/>
  <c r="H185" i="2"/>
  <c r="C185" i="2"/>
  <c r="E185" i="2"/>
  <c r="F185" i="2"/>
  <c r="B186" i="2"/>
  <c r="D186" i="2"/>
  <c r="I185" i="2"/>
  <c r="J185" i="2"/>
  <c r="H186" i="2"/>
  <c r="C186" i="2"/>
  <c r="K185" i="2"/>
  <c r="E186" i="2"/>
  <c r="F186" i="2"/>
  <c r="B187" i="2"/>
  <c r="D187" i="2"/>
  <c r="I186" i="2"/>
  <c r="J186" i="2"/>
  <c r="H187" i="2"/>
  <c r="C187" i="2"/>
  <c r="K186" i="2"/>
  <c r="E187" i="2"/>
  <c r="F187" i="2"/>
  <c r="B188" i="2"/>
  <c r="D188" i="2"/>
  <c r="I187" i="2"/>
  <c r="J187" i="2"/>
  <c r="H188" i="2"/>
  <c r="C188" i="2"/>
  <c r="K187" i="2"/>
  <c r="E188" i="2"/>
  <c r="F188" i="2"/>
  <c r="B189" i="2"/>
  <c r="D189" i="2"/>
  <c r="I188" i="2"/>
  <c r="J188" i="2"/>
  <c r="H189" i="2"/>
  <c r="C189" i="2"/>
  <c r="K188" i="2"/>
  <c r="E189" i="2"/>
  <c r="F189" i="2"/>
  <c r="B190" i="2"/>
  <c r="D190" i="2"/>
  <c r="I189" i="2"/>
  <c r="K189" i="2"/>
  <c r="H190" i="2"/>
  <c r="C190" i="2"/>
  <c r="J189" i="2"/>
  <c r="E190" i="2"/>
  <c r="F190" i="2"/>
  <c r="I190" i="2"/>
  <c r="J190" i="2"/>
  <c r="B191" i="2"/>
  <c r="D191" i="2"/>
  <c r="K190" i="2"/>
  <c r="H191" i="2"/>
  <c r="C191" i="2"/>
  <c r="E191" i="2"/>
  <c r="F191" i="2"/>
  <c r="B192" i="2"/>
  <c r="D192" i="2"/>
  <c r="I191" i="2"/>
  <c r="K191" i="2"/>
  <c r="H192" i="2"/>
  <c r="C192" i="2"/>
  <c r="J191" i="2"/>
  <c r="E192" i="2"/>
  <c r="F192" i="2"/>
  <c r="B193" i="2"/>
  <c r="D193" i="2"/>
  <c r="I192" i="2"/>
  <c r="J192" i="2"/>
  <c r="H193" i="2"/>
  <c r="C193" i="2"/>
  <c r="K192" i="2"/>
  <c r="E193" i="2"/>
  <c r="F193" i="2"/>
  <c r="B194" i="2"/>
  <c r="D194" i="2"/>
  <c r="I193" i="2"/>
  <c r="J193" i="2"/>
  <c r="H194" i="2"/>
  <c r="C194" i="2"/>
  <c r="K193" i="2"/>
  <c r="E194" i="2"/>
  <c r="F194" i="2"/>
  <c r="B195" i="2"/>
  <c r="D195" i="2"/>
  <c r="I194" i="2"/>
  <c r="K194" i="2"/>
  <c r="H195" i="2"/>
  <c r="C195" i="2"/>
  <c r="J194" i="2"/>
  <c r="E195" i="2"/>
  <c r="F195" i="2"/>
  <c r="B196" i="2"/>
  <c r="D196" i="2"/>
  <c r="I195" i="2"/>
  <c r="J195" i="2"/>
  <c r="H196" i="2"/>
  <c r="C196" i="2"/>
  <c r="K195" i="2"/>
  <c r="E196" i="2"/>
  <c r="F196" i="2"/>
  <c r="B197" i="2"/>
  <c r="D197" i="2"/>
  <c r="I196" i="2"/>
  <c r="K196" i="2"/>
  <c r="J196" i="2"/>
  <c r="H197" i="2"/>
  <c r="C197" i="2"/>
  <c r="E197" i="2"/>
  <c r="F197" i="2"/>
  <c r="B198" i="2"/>
  <c r="D198" i="2"/>
  <c r="I197" i="2"/>
  <c r="J197" i="2"/>
  <c r="H198" i="2"/>
  <c r="C198" i="2"/>
  <c r="K197" i="2"/>
  <c r="E198" i="2"/>
  <c r="F198" i="2"/>
  <c r="B199" i="2"/>
  <c r="D199" i="2"/>
  <c r="I198" i="2"/>
  <c r="K198" i="2"/>
  <c r="H199" i="2"/>
  <c r="C199" i="2"/>
  <c r="J198" i="2"/>
  <c r="E199" i="2"/>
  <c r="F199" i="2"/>
  <c r="B200" i="2"/>
  <c r="D200" i="2"/>
  <c r="I199" i="2"/>
  <c r="K199" i="2"/>
  <c r="H200" i="2"/>
  <c r="C200" i="2"/>
  <c r="J199" i="2"/>
  <c r="E200" i="2"/>
  <c r="F200" i="2"/>
  <c r="B201" i="2"/>
  <c r="D201" i="2"/>
  <c r="I200" i="2"/>
  <c r="J200" i="2"/>
  <c r="H201" i="2"/>
  <c r="C201" i="2"/>
  <c r="K200" i="2"/>
  <c r="E201" i="2"/>
  <c r="F201" i="2"/>
  <c r="B202" i="2"/>
  <c r="D202" i="2"/>
  <c r="I201" i="2"/>
  <c r="K201" i="2"/>
  <c r="H202" i="2"/>
  <c r="C202" i="2"/>
  <c r="J201" i="2"/>
  <c r="E202" i="2"/>
  <c r="F202" i="2"/>
  <c r="B203" i="2"/>
  <c r="D203" i="2"/>
  <c r="I202" i="2"/>
  <c r="J202" i="2"/>
  <c r="H203" i="2"/>
  <c r="C203" i="2"/>
  <c r="K202" i="2"/>
  <c r="E203" i="2"/>
  <c r="F203" i="2"/>
  <c r="B204" i="2"/>
  <c r="D204" i="2"/>
  <c r="I203" i="2"/>
  <c r="K203" i="2"/>
  <c r="H204" i="2"/>
  <c r="C204" i="2"/>
  <c r="J203" i="2"/>
  <c r="E204" i="2"/>
  <c r="F204" i="2"/>
  <c r="B205" i="2"/>
  <c r="D205" i="2"/>
  <c r="I204" i="2"/>
  <c r="J204" i="2"/>
  <c r="H205" i="2"/>
  <c r="C205" i="2"/>
  <c r="K204" i="2"/>
  <c r="E205" i="2"/>
  <c r="F205" i="2"/>
  <c r="B206" i="2"/>
  <c r="D206" i="2"/>
  <c r="I205" i="2"/>
  <c r="K205" i="2"/>
  <c r="H206" i="2"/>
  <c r="C206" i="2"/>
  <c r="J205" i="2"/>
  <c r="E206" i="2"/>
  <c r="F206" i="2"/>
  <c r="B207" i="2"/>
  <c r="D207" i="2"/>
  <c r="I206" i="2"/>
  <c r="K206" i="2"/>
  <c r="H207" i="2"/>
  <c r="C207" i="2"/>
  <c r="J206" i="2"/>
  <c r="E207" i="2"/>
  <c r="F207" i="2"/>
  <c r="B208" i="2"/>
  <c r="D208" i="2"/>
  <c r="I207" i="2"/>
  <c r="J207" i="2"/>
  <c r="H208" i="2"/>
  <c r="C208" i="2"/>
  <c r="K207" i="2"/>
  <c r="E208" i="2"/>
  <c r="F208" i="2"/>
  <c r="B209" i="2"/>
  <c r="D209" i="2"/>
  <c r="I208" i="2"/>
  <c r="J208" i="2"/>
  <c r="H209" i="2"/>
  <c r="C209" i="2"/>
  <c r="K208" i="2"/>
  <c r="E209" i="2"/>
  <c r="F209" i="2"/>
  <c r="B210" i="2"/>
  <c r="D210" i="2"/>
  <c r="I209" i="2"/>
  <c r="K209" i="2"/>
  <c r="H210" i="2"/>
  <c r="C210" i="2"/>
  <c r="J209" i="2"/>
  <c r="E210" i="2"/>
  <c r="F210" i="2"/>
  <c r="B211" i="2"/>
  <c r="D211" i="2"/>
  <c r="I210" i="2"/>
  <c r="K210" i="2"/>
  <c r="H211" i="2"/>
  <c r="C211" i="2"/>
  <c r="J210" i="2"/>
  <c r="E211" i="2"/>
  <c r="F211" i="2"/>
  <c r="B212" i="2"/>
  <c r="D212" i="2"/>
  <c r="I211" i="2"/>
  <c r="K211" i="2"/>
  <c r="H212" i="2"/>
  <c r="C212" i="2"/>
  <c r="J211" i="2"/>
  <c r="E212" i="2"/>
  <c r="F212" i="2"/>
  <c r="B213" i="2"/>
  <c r="D213" i="2"/>
  <c r="I212" i="2"/>
  <c r="J212" i="2"/>
  <c r="H213" i="2"/>
  <c r="C213" i="2"/>
  <c r="K212" i="2"/>
  <c r="E213" i="2"/>
  <c r="F213" i="2"/>
  <c r="B214" i="2"/>
  <c r="D214" i="2"/>
  <c r="I213" i="2"/>
  <c r="K213" i="2"/>
  <c r="J213" i="2"/>
  <c r="H214" i="2"/>
  <c r="C214" i="2"/>
  <c r="E214" i="2"/>
  <c r="F214" i="2"/>
  <c r="B215" i="2"/>
  <c r="D215" i="2"/>
  <c r="I214" i="2"/>
  <c r="K214" i="2"/>
  <c r="H215" i="2"/>
  <c r="C215" i="2"/>
  <c r="J214" i="2"/>
  <c r="E215" i="2"/>
  <c r="F215" i="2"/>
  <c r="B216" i="2"/>
  <c r="D216" i="2"/>
  <c r="I215" i="2"/>
  <c r="K215" i="2"/>
  <c r="H216" i="2"/>
  <c r="C216" i="2"/>
  <c r="J215" i="2"/>
  <c r="E216" i="2"/>
  <c r="F216" i="2"/>
  <c r="B217" i="2"/>
  <c r="D217" i="2"/>
  <c r="I216" i="2"/>
  <c r="K216" i="2"/>
  <c r="H217" i="2"/>
  <c r="C217" i="2"/>
  <c r="J216" i="2"/>
  <c r="E217" i="2"/>
  <c r="F217" i="2"/>
  <c r="B218" i="2"/>
  <c r="D218" i="2"/>
  <c r="I217" i="2"/>
  <c r="J217" i="2"/>
  <c r="H218" i="2"/>
  <c r="C218" i="2"/>
  <c r="K217" i="2"/>
  <c r="E218" i="2"/>
  <c r="F218" i="2"/>
  <c r="B219" i="2"/>
  <c r="D219" i="2"/>
  <c r="I218" i="2"/>
  <c r="K218" i="2"/>
  <c r="H219" i="2"/>
  <c r="C219" i="2"/>
  <c r="J218" i="2"/>
  <c r="I219" i="2"/>
  <c r="E219" i="2"/>
  <c r="F219" i="2"/>
  <c r="J219" i="2"/>
  <c r="K219" i="2"/>
  <c r="B220" i="2"/>
  <c r="D220" i="2"/>
  <c r="H220" i="2"/>
  <c r="C220" i="2"/>
  <c r="E220" i="2"/>
  <c r="F220" i="2"/>
  <c r="B221" i="2"/>
  <c r="D221" i="2"/>
  <c r="I220" i="2"/>
  <c r="K220" i="2"/>
  <c r="H221" i="2"/>
  <c r="C221" i="2"/>
  <c r="J220" i="2"/>
  <c r="E221" i="2"/>
  <c r="F221" i="2"/>
  <c r="B222" i="2"/>
  <c r="D222" i="2"/>
  <c r="I221" i="2"/>
  <c r="J221" i="2"/>
  <c r="H222" i="2"/>
  <c r="C222" i="2"/>
  <c r="K221" i="2"/>
  <c r="E222" i="2"/>
  <c r="F222" i="2"/>
  <c r="B223" i="2"/>
  <c r="D223" i="2"/>
  <c r="I222" i="2"/>
  <c r="J222" i="2"/>
  <c r="K222" i="2"/>
  <c r="H223" i="2"/>
  <c r="C223" i="2"/>
  <c r="E223" i="2"/>
  <c r="F223" i="2"/>
  <c r="B224" i="2"/>
  <c r="D224" i="2"/>
  <c r="I223" i="2"/>
  <c r="J223" i="2"/>
  <c r="H224" i="2"/>
  <c r="C224" i="2"/>
  <c r="K223" i="2"/>
  <c r="E224" i="2"/>
  <c r="F224" i="2"/>
  <c r="B225" i="2"/>
  <c r="D225" i="2"/>
  <c r="I224" i="2"/>
  <c r="J224" i="2"/>
  <c r="H225" i="2"/>
  <c r="C225" i="2"/>
  <c r="K224" i="2"/>
  <c r="E225" i="2"/>
  <c r="F225" i="2"/>
  <c r="B226" i="2"/>
  <c r="D226" i="2"/>
  <c r="I225" i="2"/>
  <c r="J225" i="2"/>
  <c r="H226" i="2"/>
  <c r="C226" i="2"/>
  <c r="K225" i="2"/>
  <c r="E226" i="2"/>
  <c r="F226" i="2"/>
  <c r="B227" i="2"/>
  <c r="D227" i="2"/>
  <c r="I226" i="2"/>
  <c r="K226" i="2"/>
  <c r="H227" i="2"/>
  <c r="C227" i="2"/>
  <c r="J226" i="2"/>
  <c r="E227" i="2"/>
  <c r="F227" i="2"/>
  <c r="B228" i="2"/>
  <c r="D228" i="2"/>
  <c r="I227" i="2"/>
  <c r="K227" i="2"/>
  <c r="H228" i="2"/>
  <c r="C228" i="2"/>
  <c r="J227" i="2"/>
  <c r="E228" i="2"/>
  <c r="F228" i="2"/>
  <c r="B229" i="2"/>
  <c r="D229" i="2"/>
  <c r="I228" i="2"/>
  <c r="J228" i="2"/>
  <c r="H229" i="2"/>
  <c r="C229" i="2"/>
  <c r="K228" i="2"/>
  <c r="E229" i="2"/>
  <c r="F229" i="2"/>
  <c r="B230" i="2"/>
  <c r="D230" i="2"/>
  <c r="I229" i="2"/>
  <c r="K229" i="2"/>
  <c r="H230" i="2"/>
  <c r="C230" i="2"/>
  <c r="J229" i="2"/>
  <c r="E230" i="2"/>
  <c r="F230" i="2"/>
  <c r="B231" i="2"/>
  <c r="D231" i="2"/>
  <c r="I230" i="2"/>
  <c r="K230" i="2"/>
  <c r="H231" i="2"/>
  <c r="C231" i="2"/>
  <c r="J230" i="2"/>
  <c r="E231" i="2"/>
  <c r="F231" i="2"/>
  <c r="B232" i="2"/>
  <c r="D232" i="2"/>
  <c r="I231" i="2"/>
  <c r="K231" i="2"/>
  <c r="H232" i="2"/>
  <c r="C232" i="2"/>
  <c r="J231" i="2"/>
  <c r="E232" i="2"/>
  <c r="F232" i="2"/>
  <c r="B233" i="2"/>
  <c r="D233" i="2"/>
  <c r="I232" i="2"/>
  <c r="K232" i="2"/>
  <c r="H233" i="2"/>
  <c r="C233" i="2"/>
  <c r="J232" i="2"/>
  <c r="E233" i="2"/>
  <c r="F233" i="2"/>
  <c r="B234" i="2"/>
  <c r="D234" i="2"/>
  <c r="I233" i="2"/>
  <c r="K233" i="2"/>
  <c r="H234" i="2"/>
  <c r="C234" i="2"/>
  <c r="J233" i="2"/>
  <c r="I234" i="2"/>
  <c r="E234" i="2"/>
  <c r="F234" i="2"/>
  <c r="J234" i="2"/>
  <c r="K234" i="2"/>
  <c r="B235" i="2"/>
  <c r="D235" i="2"/>
  <c r="H235" i="2"/>
  <c r="C235" i="2"/>
  <c r="E235" i="2"/>
  <c r="F235" i="2"/>
  <c r="B236" i="2"/>
  <c r="D236" i="2"/>
  <c r="I235" i="2"/>
  <c r="J235" i="2"/>
  <c r="H236" i="2"/>
  <c r="C236" i="2"/>
  <c r="K235" i="2"/>
  <c r="E236" i="2"/>
  <c r="F236" i="2"/>
  <c r="B237" i="2"/>
  <c r="D237" i="2"/>
  <c r="I236" i="2"/>
  <c r="J236" i="2"/>
  <c r="H237" i="2"/>
  <c r="C237" i="2"/>
  <c r="K236" i="2"/>
  <c r="E237" i="2"/>
  <c r="F237" i="2"/>
  <c r="B238" i="2"/>
  <c r="D238" i="2"/>
  <c r="I237" i="2"/>
  <c r="K237" i="2"/>
  <c r="H238" i="2"/>
  <c r="C238" i="2"/>
  <c r="J237" i="2"/>
  <c r="I238" i="2"/>
  <c r="E238" i="2"/>
  <c r="F238" i="2"/>
  <c r="J238" i="2"/>
  <c r="K238" i="2"/>
  <c r="B239" i="2"/>
  <c r="D239" i="2"/>
  <c r="H239" i="2"/>
  <c r="C239" i="2"/>
  <c r="I239" i="2"/>
  <c r="E239" i="2"/>
  <c r="F239" i="2"/>
  <c r="K239" i="2"/>
  <c r="J239" i="2"/>
  <c r="B240" i="2"/>
  <c r="D240" i="2"/>
  <c r="H240" i="2"/>
  <c r="C240" i="2"/>
  <c r="E240" i="2"/>
  <c r="F240" i="2"/>
  <c r="B241" i="2"/>
  <c r="D241" i="2"/>
  <c r="I240" i="2"/>
  <c r="J240" i="2"/>
  <c r="H241" i="2"/>
  <c r="C241" i="2"/>
  <c r="K240" i="2"/>
  <c r="E241" i="2"/>
  <c r="F241" i="2"/>
  <c r="B242" i="2"/>
  <c r="D242" i="2"/>
  <c r="I241" i="2"/>
  <c r="J241" i="2"/>
  <c r="H242" i="2"/>
  <c r="C242" i="2"/>
  <c r="K241" i="2"/>
  <c r="E242" i="2"/>
  <c r="F242" i="2"/>
  <c r="B243" i="2"/>
  <c r="D243" i="2"/>
  <c r="I242" i="2"/>
  <c r="K242" i="2"/>
  <c r="H243" i="2"/>
  <c r="C243" i="2"/>
  <c r="J242" i="2"/>
  <c r="E243" i="2"/>
  <c r="F243" i="2"/>
  <c r="B244" i="2"/>
  <c r="D244" i="2"/>
  <c r="I243" i="2"/>
  <c r="K243" i="2"/>
  <c r="H244" i="2"/>
  <c r="C244" i="2"/>
  <c r="J243" i="2"/>
  <c r="E244" i="2"/>
  <c r="F244" i="2"/>
  <c r="B245" i="2"/>
  <c r="D245" i="2"/>
  <c r="I244" i="2"/>
  <c r="K244" i="2"/>
  <c r="H245" i="2"/>
  <c r="C245" i="2"/>
  <c r="J244" i="2"/>
  <c r="E245" i="2"/>
  <c r="F245" i="2"/>
  <c r="B246" i="2"/>
  <c r="D246" i="2"/>
  <c r="I245" i="2"/>
  <c r="K245" i="2"/>
  <c r="H246" i="2"/>
  <c r="C246" i="2"/>
  <c r="J245" i="2"/>
  <c r="E246" i="2"/>
  <c r="F246" i="2"/>
  <c r="B247" i="2"/>
  <c r="D247" i="2"/>
  <c r="I246" i="2"/>
  <c r="K246" i="2"/>
  <c r="H247" i="2"/>
  <c r="C247" i="2"/>
  <c r="J246" i="2"/>
  <c r="E247" i="2"/>
  <c r="F247" i="2"/>
  <c r="B248" i="2"/>
  <c r="D248" i="2"/>
  <c r="I247" i="2"/>
  <c r="K247" i="2"/>
  <c r="H248" i="2"/>
  <c r="C248" i="2"/>
  <c r="J247" i="2"/>
  <c r="E248" i="2"/>
  <c r="F248" i="2"/>
  <c r="B249" i="2"/>
  <c r="D249" i="2"/>
  <c r="I248" i="2"/>
  <c r="J248" i="2"/>
  <c r="H249" i="2"/>
  <c r="C249" i="2"/>
  <c r="K248" i="2"/>
  <c r="E249" i="2"/>
  <c r="F249" i="2"/>
  <c r="B250" i="2"/>
  <c r="D250" i="2"/>
  <c r="I249" i="2"/>
  <c r="K249" i="2"/>
  <c r="H250" i="2"/>
  <c r="C250" i="2"/>
  <c r="J249" i="2"/>
  <c r="E250" i="2"/>
  <c r="F250" i="2"/>
  <c r="B251" i="2"/>
  <c r="D251" i="2"/>
  <c r="I250" i="2"/>
  <c r="J250" i="2"/>
  <c r="H251" i="2"/>
  <c r="C251" i="2"/>
  <c r="K250" i="2"/>
  <c r="E251" i="2"/>
  <c r="F251" i="2"/>
  <c r="B252" i="2"/>
  <c r="D252" i="2"/>
  <c r="I251" i="2"/>
  <c r="J251" i="2"/>
  <c r="K251" i="2"/>
  <c r="H252" i="2"/>
  <c r="C252" i="2"/>
  <c r="I252" i="2"/>
  <c r="E252" i="2"/>
  <c r="F252" i="2"/>
  <c r="J252" i="2"/>
  <c r="K252" i="2"/>
  <c r="B253" i="2"/>
  <c r="D253" i="2"/>
  <c r="H253" i="2"/>
  <c r="C253" i="2"/>
  <c r="E253" i="2"/>
  <c r="F253" i="2"/>
  <c r="B254" i="2"/>
  <c r="D254" i="2"/>
  <c r="I253" i="2"/>
  <c r="K253" i="2"/>
  <c r="H254" i="2"/>
  <c r="C254" i="2"/>
  <c r="J253" i="2"/>
  <c r="E254" i="2"/>
  <c r="F254" i="2"/>
  <c r="B255" i="2"/>
  <c r="D255" i="2"/>
  <c r="I254" i="2"/>
  <c r="J254" i="2"/>
  <c r="K254" i="2"/>
  <c r="H255" i="2"/>
  <c r="C255" i="2"/>
  <c r="E255" i="2"/>
  <c r="F255" i="2"/>
  <c r="B256" i="2"/>
  <c r="D256" i="2"/>
  <c r="I255" i="2"/>
  <c r="K255" i="2"/>
  <c r="J255" i="2"/>
  <c r="H256" i="2"/>
  <c r="C256" i="2"/>
  <c r="I256" i="2"/>
  <c r="E256" i="2"/>
  <c r="F256" i="2"/>
  <c r="K256" i="2"/>
  <c r="J256" i="2"/>
  <c r="B257" i="2"/>
  <c r="D257" i="2"/>
  <c r="H257" i="2"/>
  <c r="C257" i="2"/>
  <c r="E257" i="2"/>
  <c r="F257" i="2"/>
  <c r="B258" i="2"/>
  <c r="D258" i="2"/>
  <c r="I257" i="2"/>
  <c r="K257" i="2"/>
  <c r="J257" i="2"/>
  <c r="H258" i="2"/>
  <c r="C258" i="2"/>
  <c r="E258" i="2"/>
  <c r="F258" i="2"/>
  <c r="B259" i="2"/>
  <c r="D259" i="2"/>
  <c r="I258" i="2"/>
  <c r="K258" i="2"/>
  <c r="J258" i="2"/>
  <c r="H259" i="2"/>
  <c r="C259" i="2"/>
  <c r="E259" i="2"/>
  <c r="F259" i="2"/>
  <c r="B260" i="2"/>
  <c r="D260" i="2"/>
  <c r="I259" i="2"/>
  <c r="J259" i="2"/>
  <c r="K259" i="2"/>
  <c r="H260" i="2"/>
  <c r="C260" i="2"/>
  <c r="E260" i="2"/>
  <c r="F260" i="2"/>
  <c r="B261" i="2"/>
  <c r="D261" i="2"/>
  <c r="I260" i="2"/>
  <c r="K260" i="2"/>
  <c r="J260" i="2"/>
  <c r="H261" i="2"/>
  <c r="C261" i="2"/>
  <c r="E261" i="2"/>
  <c r="F261" i="2"/>
  <c r="B262" i="2"/>
  <c r="D262" i="2"/>
  <c r="I261" i="2"/>
  <c r="K261" i="2"/>
  <c r="J261" i="2"/>
  <c r="H262" i="2"/>
  <c r="C262" i="2"/>
  <c r="E262" i="2"/>
  <c r="F262" i="2"/>
  <c r="B263" i="2"/>
  <c r="D263" i="2"/>
  <c r="I262" i="2"/>
  <c r="K262" i="2"/>
  <c r="J262" i="2"/>
  <c r="H263" i="2"/>
  <c r="C263" i="2"/>
  <c r="E263" i="2"/>
  <c r="F263" i="2"/>
  <c r="B264" i="2"/>
  <c r="D264" i="2"/>
  <c r="I263" i="2"/>
  <c r="J263" i="2"/>
  <c r="K263" i="2"/>
  <c r="H264" i="2"/>
  <c r="C264" i="2"/>
  <c r="E264" i="2"/>
  <c r="F264" i="2"/>
  <c r="B265" i="2"/>
  <c r="D265" i="2"/>
  <c r="I264" i="2"/>
  <c r="J264" i="2"/>
  <c r="K264" i="2"/>
  <c r="H265" i="2"/>
  <c r="C265" i="2"/>
  <c r="E265" i="2"/>
  <c r="F265" i="2"/>
  <c r="B266" i="2"/>
  <c r="D266" i="2"/>
  <c r="I265" i="2"/>
  <c r="J265" i="2"/>
  <c r="K265" i="2"/>
  <c r="H266" i="2"/>
  <c r="C266" i="2"/>
  <c r="E266" i="2"/>
  <c r="F266" i="2"/>
  <c r="B267" i="2"/>
  <c r="D267" i="2"/>
  <c r="I266" i="2"/>
  <c r="K266" i="2"/>
  <c r="J266" i="2"/>
  <c r="H267" i="2"/>
  <c r="C267" i="2"/>
  <c r="E267" i="2"/>
  <c r="F267" i="2"/>
  <c r="B268" i="2"/>
  <c r="D268" i="2"/>
  <c r="I267" i="2"/>
  <c r="K267" i="2"/>
  <c r="J267" i="2"/>
  <c r="H268" i="2"/>
  <c r="C268" i="2"/>
  <c r="E268" i="2"/>
  <c r="F268" i="2"/>
  <c r="B269" i="2"/>
  <c r="D269" i="2"/>
  <c r="I268" i="2"/>
  <c r="K268" i="2"/>
  <c r="J268" i="2"/>
  <c r="H269" i="2"/>
  <c r="C269" i="2"/>
  <c r="E269" i="2"/>
  <c r="F269" i="2"/>
  <c r="B270" i="2"/>
  <c r="D270" i="2"/>
  <c r="I269" i="2"/>
  <c r="K269" i="2"/>
  <c r="J269" i="2"/>
  <c r="H270" i="2"/>
  <c r="C270" i="2"/>
  <c r="E270" i="2"/>
  <c r="F270" i="2"/>
  <c r="B271" i="2"/>
  <c r="D271" i="2"/>
  <c r="I270" i="2"/>
  <c r="K270" i="2"/>
  <c r="J270" i="2"/>
  <c r="H271" i="2"/>
  <c r="C271" i="2"/>
  <c r="E271" i="2"/>
  <c r="F271" i="2"/>
  <c r="B272" i="2"/>
  <c r="D272" i="2"/>
  <c r="I271" i="2"/>
  <c r="J271" i="2"/>
  <c r="K271" i="2"/>
  <c r="H272" i="2"/>
  <c r="C272" i="2"/>
  <c r="E272" i="2"/>
  <c r="F272" i="2"/>
  <c r="B273" i="2"/>
  <c r="D273" i="2"/>
  <c r="I272" i="2"/>
  <c r="J272" i="2"/>
  <c r="K272" i="2"/>
  <c r="H273" i="2"/>
  <c r="C273" i="2"/>
  <c r="E273" i="2"/>
  <c r="F273" i="2"/>
  <c r="B274" i="2"/>
  <c r="D274" i="2"/>
  <c r="I273" i="2"/>
  <c r="K273" i="2"/>
  <c r="J273" i="2"/>
  <c r="H274" i="2"/>
  <c r="C274" i="2"/>
  <c r="E274" i="2"/>
  <c r="F274" i="2"/>
  <c r="I274" i="2"/>
  <c r="K274" i="2"/>
  <c r="B275" i="2"/>
  <c r="D275" i="2"/>
  <c r="J274" i="2"/>
  <c r="H275" i="2"/>
  <c r="C275" i="2"/>
  <c r="E275" i="2"/>
  <c r="F275" i="2"/>
  <c r="I275" i="2"/>
  <c r="J275" i="2"/>
  <c r="B276" i="2"/>
  <c r="D276" i="2"/>
  <c r="K275" i="2"/>
  <c r="H276" i="2"/>
  <c r="C276" i="2"/>
  <c r="E276" i="2"/>
  <c r="F276" i="2"/>
  <c r="I276" i="2"/>
  <c r="J276" i="2"/>
  <c r="K276" i="2"/>
  <c r="B277" i="2"/>
  <c r="D277" i="2"/>
  <c r="H277" i="2"/>
  <c r="C277" i="2"/>
  <c r="E277" i="2"/>
  <c r="F277" i="2"/>
  <c r="B278" i="2"/>
  <c r="D278" i="2"/>
  <c r="I277" i="2"/>
  <c r="K277" i="2"/>
  <c r="J277" i="2"/>
  <c r="H278" i="2"/>
  <c r="C278" i="2"/>
  <c r="E278" i="2"/>
  <c r="F278" i="2"/>
  <c r="B279" i="2"/>
  <c r="D279" i="2"/>
  <c r="I278" i="2"/>
  <c r="J278" i="2"/>
  <c r="K278" i="2"/>
  <c r="H279" i="2"/>
  <c r="C279" i="2"/>
  <c r="E279" i="2"/>
  <c r="F279" i="2"/>
  <c r="B280" i="2"/>
  <c r="D280" i="2"/>
  <c r="I279" i="2"/>
  <c r="J279" i="2"/>
  <c r="K279" i="2"/>
  <c r="H280" i="2"/>
  <c r="C280" i="2"/>
  <c r="E280" i="2"/>
  <c r="F280" i="2"/>
  <c r="B281" i="2"/>
  <c r="D281" i="2"/>
  <c r="I280" i="2"/>
  <c r="J280" i="2"/>
  <c r="K280" i="2"/>
  <c r="H281" i="2"/>
  <c r="C281" i="2"/>
  <c r="E281" i="2"/>
  <c r="F281" i="2"/>
  <c r="B282" i="2"/>
  <c r="D282" i="2"/>
  <c r="I281" i="2"/>
  <c r="K281" i="2"/>
  <c r="J281" i="2"/>
  <c r="H282" i="2"/>
  <c r="C282" i="2"/>
  <c r="E282" i="2"/>
  <c r="F282" i="2"/>
  <c r="B283" i="2"/>
  <c r="D283" i="2"/>
  <c r="I282" i="2"/>
  <c r="K282" i="2"/>
  <c r="J282" i="2"/>
  <c r="H283" i="2"/>
  <c r="C283" i="2"/>
  <c r="E283" i="2"/>
  <c r="F283" i="2"/>
  <c r="B284" i="2"/>
  <c r="D284" i="2"/>
  <c r="I283" i="2"/>
  <c r="J283" i="2"/>
  <c r="K283" i="2"/>
  <c r="H284" i="2"/>
  <c r="C284" i="2"/>
  <c r="E284" i="2"/>
  <c r="F284" i="2"/>
  <c r="I284" i="2"/>
  <c r="K284" i="2"/>
  <c r="J284" i="2"/>
  <c r="B285" i="2"/>
  <c r="D285" i="2"/>
  <c r="H285" i="2"/>
  <c r="C285" i="2"/>
  <c r="E285" i="2"/>
  <c r="F285" i="2"/>
  <c r="B286" i="2"/>
  <c r="D286" i="2"/>
  <c r="I285" i="2"/>
  <c r="J285" i="2"/>
  <c r="K285" i="2"/>
  <c r="H286" i="2"/>
  <c r="C286" i="2"/>
  <c r="E286" i="2"/>
  <c r="F286" i="2"/>
  <c r="B287" i="2"/>
  <c r="D287" i="2"/>
  <c r="I286" i="2"/>
  <c r="K286" i="2"/>
  <c r="J286" i="2"/>
  <c r="H287" i="2"/>
  <c r="C287" i="2"/>
  <c r="E287" i="2"/>
  <c r="F287" i="2"/>
  <c r="B288" i="2"/>
  <c r="D288" i="2"/>
  <c r="I287" i="2"/>
  <c r="K287" i="2"/>
  <c r="J287" i="2"/>
  <c r="H288" i="2"/>
  <c r="C288" i="2"/>
  <c r="E288" i="2"/>
  <c r="F288" i="2"/>
  <c r="I288" i="2"/>
  <c r="J288" i="2"/>
  <c r="K288" i="2"/>
  <c r="B289" i="2"/>
  <c r="D289" i="2"/>
  <c r="H289" i="2"/>
  <c r="C289" i="2"/>
  <c r="E289" i="2"/>
  <c r="F289" i="2"/>
  <c r="B290" i="2"/>
  <c r="D290" i="2"/>
  <c r="I289" i="2"/>
  <c r="J289" i="2"/>
  <c r="K289" i="2"/>
  <c r="H290" i="2"/>
  <c r="C290" i="2"/>
  <c r="E290" i="2"/>
  <c r="F290" i="2"/>
  <c r="I290" i="2"/>
  <c r="J290" i="2"/>
  <c r="B291" i="2"/>
  <c r="D291" i="2"/>
  <c r="K290" i="2"/>
  <c r="H291" i="2"/>
  <c r="C291" i="2"/>
  <c r="E291" i="2"/>
  <c r="F291" i="2"/>
  <c r="B292" i="2"/>
  <c r="D292" i="2"/>
  <c r="I291" i="2"/>
  <c r="J291" i="2"/>
  <c r="K291" i="2"/>
  <c r="H292" i="2"/>
  <c r="C292" i="2"/>
  <c r="E292" i="2"/>
  <c r="F292" i="2"/>
  <c r="B293" i="2"/>
  <c r="D293" i="2"/>
  <c r="I292" i="2"/>
  <c r="J292" i="2"/>
  <c r="K292" i="2"/>
  <c r="H293" i="2"/>
  <c r="C293" i="2"/>
  <c r="E293" i="2"/>
  <c r="F293" i="2"/>
  <c r="B294" i="2"/>
  <c r="D294" i="2"/>
  <c r="I293" i="2"/>
  <c r="J293" i="2"/>
  <c r="K293" i="2"/>
  <c r="H294" i="2"/>
  <c r="C294" i="2"/>
  <c r="E294" i="2"/>
  <c r="F294" i="2"/>
  <c r="B295" i="2"/>
  <c r="D295" i="2"/>
  <c r="I294" i="2"/>
  <c r="J294" i="2"/>
  <c r="K294" i="2"/>
  <c r="H295" i="2"/>
  <c r="C295" i="2"/>
  <c r="E295" i="2"/>
  <c r="F295" i="2"/>
  <c r="B296" i="2"/>
  <c r="D296" i="2"/>
  <c r="I295" i="2"/>
  <c r="J295" i="2"/>
  <c r="K295" i="2"/>
  <c r="H296" i="2"/>
  <c r="C296" i="2"/>
  <c r="E296" i="2"/>
  <c r="F296" i="2"/>
  <c r="B297" i="2"/>
  <c r="D297" i="2"/>
  <c r="I296" i="2"/>
  <c r="J296" i="2"/>
  <c r="K296" i="2"/>
  <c r="H297" i="2"/>
  <c r="C297" i="2"/>
  <c r="E297" i="2"/>
  <c r="F297" i="2"/>
  <c r="I297" i="2"/>
  <c r="K297" i="2"/>
  <c r="B298" i="2"/>
  <c r="D298" i="2"/>
  <c r="J297" i="2"/>
  <c r="H298" i="2"/>
  <c r="C298" i="2"/>
  <c r="E298" i="2"/>
  <c r="F298" i="2"/>
  <c r="I298" i="2"/>
  <c r="K298" i="2"/>
  <c r="B299" i="2"/>
  <c r="D299" i="2"/>
  <c r="J298" i="2"/>
  <c r="H299" i="2"/>
  <c r="C299" i="2"/>
  <c r="E299" i="2"/>
  <c r="F299" i="2"/>
  <c r="B300" i="2"/>
  <c r="D300" i="2"/>
  <c r="I299" i="2"/>
  <c r="K299" i="2"/>
  <c r="J299" i="2"/>
  <c r="H300" i="2"/>
  <c r="C300" i="2"/>
  <c r="E300" i="2"/>
  <c r="F300" i="2"/>
  <c r="I300" i="2"/>
  <c r="J300" i="2"/>
  <c r="B301" i="2"/>
  <c r="D301" i="2"/>
  <c r="K300" i="2"/>
  <c r="H301" i="2"/>
  <c r="C301" i="2"/>
  <c r="E301" i="2"/>
  <c r="F301" i="2"/>
  <c r="B302" i="2"/>
  <c r="D302" i="2"/>
  <c r="I301" i="2"/>
  <c r="K301" i="2"/>
  <c r="J301" i="2"/>
  <c r="H302" i="2"/>
  <c r="C302" i="2"/>
  <c r="E302" i="2"/>
  <c r="F302" i="2"/>
  <c r="B303" i="2"/>
  <c r="D303" i="2"/>
  <c r="I302" i="2"/>
  <c r="J302" i="2"/>
  <c r="K302" i="2"/>
  <c r="H303" i="2"/>
  <c r="C303" i="2"/>
  <c r="E303" i="2"/>
  <c r="F303" i="2"/>
  <c r="B304" i="2"/>
  <c r="D304" i="2"/>
  <c r="I303" i="2"/>
  <c r="J303" i="2"/>
  <c r="K303" i="2"/>
  <c r="H304" i="2"/>
  <c r="C304" i="2"/>
  <c r="E304" i="2"/>
  <c r="F304" i="2"/>
  <c r="I304" i="2"/>
  <c r="K304" i="2"/>
  <c r="B305" i="2"/>
  <c r="D305" i="2"/>
  <c r="J304" i="2"/>
  <c r="H305" i="2"/>
  <c r="C305" i="2"/>
  <c r="E305" i="2"/>
  <c r="F305" i="2"/>
  <c r="I305" i="2"/>
  <c r="J305" i="2"/>
  <c r="K305" i="2"/>
  <c r="B306" i="2"/>
  <c r="D306" i="2"/>
  <c r="H306" i="2"/>
  <c r="C306" i="2"/>
  <c r="E306" i="2"/>
  <c r="F306" i="2"/>
  <c r="B307" i="2"/>
  <c r="D307" i="2"/>
  <c r="I306" i="2"/>
  <c r="J306" i="2"/>
  <c r="K306" i="2"/>
  <c r="H307" i="2"/>
  <c r="C307" i="2"/>
  <c r="E307" i="2"/>
  <c r="F307" i="2"/>
  <c r="I307" i="2"/>
  <c r="K307" i="2"/>
  <c r="J307" i="2"/>
  <c r="B308" i="2"/>
  <c r="D308" i="2"/>
  <c r="H308" i="2"/>
  <c r="C308" i="2"/>
  <c r="E308" i="2"/>
  <c r="F308" i="2"/>
  <c r="I308" i="2"/>
  <c r="J308" i="2"/>
  <c r="B309" i="2"/>
  <c r="D309" i="2"/>
  <c r="K308" i="2"/>
  <c r="H309" i="2"/>
  <c r="C309" i="2"/>
  <c r="E309" i="2"/>
  <c r="F309" i="2"/>
  <c r="I309" i="2"/>
  <c r="K309" i="2"/>
  <c r="B310" i="2"/>
  <c r="D310" i="2"/>
  <c r="J309" i="2"/>
  <c r="H310" i="2"/>
  <c r="C310" i="2"/>
  <c r="E310" i="2"/>
  <c r="F310" i="2"/>
  <c r="I310" i="2"/>
  <c r="J310" i="2"/>
  <c r="B311" i="2"/>
  <c r="D311" i="2"/>
  <c r="K310" i="2"/>
  <c r="H311" i="2"/>
  <c r="C311" i="2"/>
  <c r="E311" i="2"/>
  <c r="F311" i="2"/>
  <c r="B312" i="2"/>
  <c r="D312" i="2"/>
  <c r="I311" i="2"/>
  <c r="K311" i="2"/>
  <c r="J311" i="2"/>
  <c r="H312" i="2"/>
  <c r="C312" i="2"/>
  <c r="E312" i="2"/>
  <c r="F312" i="2"/>
  <c r="B313" i="2"/>
  <c r="D313" i="2"/>
  <c r="I312" i="2"/>
  <c r="K312" i="2"/>
  <c r="J312" i="2"/>
  <c r="H313" i="2"/>
  <c r="C313" i="2"/>
  <c r="E313" i="2"/>
  <c r="F313" i="2"/>
  <c r="B314" i="2"/>
  <c r="D314" i="2"/>
  <c r="I313" i="2"/>
  <c r="K313" i="2"/>
  <c r="J313" i="2"/>
  <c r="H314" i="2"/>
  <c r="C314" i="2"/>
  <c r="E314" i="2"/>
  <c r="F314" i="2"/>
  <c r="B315" i="2"/>
  <c r="D315" i="2"/>
  <c r="I314" i="2"/>
  <c r="K314" i="2"/>
  <c r="J314" i="2"/>
  <c r="H315" i="2"/>
  <c r="C315" i="2"/>
  <c r="E315" i="2"/>
  <c r="F315" i="2"/>
  <c r="B316" i="2"/>
  <c r="D316" i="2"/>
  <c r="I315" i="2"/>
  <c r="K315" i="2"/>
  <c r="J315" i="2"/>
  <c r="H316" i="2"/>
  <c r="C316" i="2"/>
  <c r="E316" i="2"/>
  <c r="F316" i="2"/>
  <c r="B317" i="2"/>
  <c r="D317" i="2"/>
  <c r="I316" i="2"/>
  <c r="K316" i="2"/>
  <c r="J316" i="2"/>
  <c r="H317" i="2"/>
  <c r="C317" i="2"/>
  <c r="E317" i="2"/>
  <c r="F317" i="2"/>
  <c r="B318" i="2"/>
  <c r="D318" i="2"/>
  <c r="I317" i="2"/>
  <c r="J317" i="2"/>
  <c r="K317" i="2"/>
  <c r="H318" i="2"/>
  <c r="C318" i="2"/>
  <c r="E318" i="2"/>
  <c r="F318" i="2"/>
  <c r="I318" i="2"/>
  <c r="K318" i="2"/>
  <c r="B319" i="2"/>
  <c r="D319" i="2"/>
  <c r="J318" i="2"/>
  <c r="H319" i="2"/>
  <c r="C319" i="2"/>
  <c r="E319" i="2"/>
  <c r="F319" i="2"/>
  <c r="B320" i="2"/>
  <c r="D320" i="2"/>
  <c r="I319" i="2"/>
  <c r="J319" i="2"/>
  <c r="K319" i="2"/>
  <c r="H320" i="2"/>
  <c r="C320" i="2"/>
  <c r="E320" i="2"/>
  <c r="F320" i="2"/>
  <c r="I320" i="2"/>
  <c r="J320" i="2"/>
  <c r="B321" i="2"/>
  <c r="D321" i="2"/>
  <c r="K320" i="2"/>
  <c r="H321" i="2"/>
  <c r="C321" i="2"/>
  <c r="E321" i="2"/>
  <c r="F321" i="2"/>
  <c r="B322" i="2"/>
  <c r="D322" i="2"/>
  <c r="I321" i="2"/>
  <c r="J321" i="2"/>
  <c r="K321" i="2"/>
  <c r="H322" i="2"/>
  <c r="C322" i="2"/>
  <c r="E322" i="2"/>
  <c r="F322" i="2"/>
  <c r="B323" i="2"/>
  <c r="D323" i="2"/>
  <c r="I322" i="2"/>
  <c r="K322" i="2"/>
  <c r="J322" i="2"/>
  <c r="H323" i="2"/>
  <c r="C323" i="2"/>
  <c r="E323" i="2"/>
  <c r="F323" i="2"/>
  <c r="B324" i="2"/>
  <c r="D324" i="2"/>
  <c r="I323" i="2"/>
  <c r="J323" i="2"/>
  <c r="K323" i="2"/>
  <c r="H324" i="2"/>
  <c r="C324" i="2"/>
  <c r="E324" i="2"/>
  <c r="F324" i="2"/>
  <c r="B325" i="2"/>
  <c r="D325" i="2"/>
  <c r="I324" i="2"/>
  <c r="K324" i="2"/>
  <c r="J324" i="2"/>
  <c r="H325" i="2"/>
  <c r="C325" i="2"/>
  <c r="E325" i="2"/>
  <c r="F325" i="2"/>
  <c r="I325" i="2"/>
  <c r="K325" i="2"/>
  <c r="J325" i="2"/>
  <c r="B326" i="2"/>
  <c r="D326" i="2"/>
  <c r="H326" i="2"/>
  <c r="C326" i="2"/>
  <c r="E326" i="2"/>
  <c r="F326" i="2"/>
  <c r="B327" i="2"/>
  <c r="D327" i="2"/>
  <c r="I326" i="2"/>
  <c r="K326" i="2"/>
  <c r="J326" i="2"/>
  <c r="H327" i="2"/>
  <c r="C327" i="2"/>
  <c r="E327" i="2"/>
  <c r="F327" i="2"/>
  <c r="B328" i="2"/>
  <c r="D328" i="2"/>
  <c r="I327" i="2"/>
  <c r="J327" i="2"/>
  <c r="K327" i="2"/>
  <c r="H328" i="2"/>
  <c r="C328" i="2"/>
  <c r="E328" i="2"/>
  <c r="F328" i="2"/>
  <c r="I328" i="2"/>
  <c r="J328" i="2"/>
  <c r="B329" i="2"/>
  <c r="D329" i="2"/>
  <c r="K328" i="2"/>
  <c r="H329" i="2"/>
  <c r="C329" i="2"/>
  <c r="E329" i="2"/>
  <c r="F329" i="2"/>
  <c r="I329" i="2"/>
  <c r="K329" i="2"/>
  <c r="B330" i="2"/>
  <c r="D330" i="2"/>
  <c r="J329" i="2"/>
  <c r="H330" i="2"/>
  <c r="C330" i="2"/>
  <c r="E330" i="2"/>
  <c r="F330" i="2"/>
  <c r="I330" i="2"/>
  <c r="K330" i="2"/>
  <c r="B331" i="2"/>
  <c r="D331" i="2"/>
  <c r="J330" i="2"/>
  <c r="H331" i="2"/>
  <c r="C331" i="2"/>
  <c r="E331" i="2"/>
  <c r="F331" i="2"/>
  <c r="I331" i="2"/>
  <c r="J331" i="2"/>
  <c r="B332" i="2"/>
  <c r="D332" i="2"/>
  <c r="K331" i="2"/>
  <c r="H332" i="2"/>
  <c r="C332" i="2"/>
  <c r="E332" i="2"/>
  <c r="F332" i="2"/>
  <c r="B333" i="2"/>
  <c r="D333" i="2"/>
  <c r="I332" i="2"/>
  <c r="J332" i="2"/>
  <c r="K332" i="2"/>
  <c r="H333" i="2"/>
  <c r="C333" i="2"/>
  <c r="E333" i="2"/>
  <c r="F333" i="2"/>
  <c r="B334" i="2"/>
  <c r="D334" i="2"/>
  <c r="I333" i="2"/>
  <c r="K333" i="2"/>
  <c r="J333" i="2"/>
  <c r="H334" i="2"/>
  <c r="C334" i="2"/>
  <c r="E334" i="2"/>
  <c r="F334" i="2"/>
  <c r="B335" i="2"/>
  <c r="D335" i="2"/>
  <c r="I334" i="2"/>
  <c r="K334" i="2"/>
  <c r="J334" i="2"/>
  <c r="H335" i="2"/>
  <c r="C335" i="2"/>
  <c r="E335" i="2"/>
  <c r="F335" i="2"/>
  <c r="I335" i="2"/>
  <c r="J335" i="2"/>
  <c r="B336" i="2"/>
  <c r="D336" i="2"/>
  <c r="K335" i="2"/>
  <c r="H336" i="2"/>
  <c r="C336" i="2"/>
  <c r="E336" i="2"/>
  <c r="F336" i="2"/>
  <c r="B337" i="2"/>
  <c r="D337" i="2"/>
  <c r="I336" i="2"/>
  <c r="K336" i="2"/>
  <c r="J336" i="2"/>
  <c r="H337" i="2"/>
  <c r="C337" i="2"/>
  <c r="E337" i="2"/>
  <c r="F337" i="2"/>
  <c r="B338" i="2"/>
  <c r="D338" i="2"/>
  <c r="I337" i="2"/>
  <c r="K337" i="2"/>
  <c r="J337" i="2"/>
  <c r="H338" i="2"/>
  <c r="C338" i="2"/>
  <c r="E338" i="2"/>
  <c r="F338" i="2"/>
  <c r="B339" i="2"/>
  <c r="D339" i="2"/>
  <c r="I338" i="2"/>
  <c r="K338" i="2"/>
  <c r="J338" i="2"/>
  <c r="H339" i="2"/>
  <c r="C339" i="2"/>
  <c r="E339" i="2"/>
  <c r="F339" i="2"/>
  <c r="B340" i="2"/>
  <c r="D340" i="2"/>
  <c r="I339" i="2"/>
  <c r="J339" i="2"/>
  <c r="K339" i="2"/>
  <c r="H340" i="2"/>
  <c r="C340" i="2"/>
  <c r="E340" i="2"/>
  <c r="F340" i="2"/>
  <c r="B341" i="2"/>
  <c r="D341" i="2"/>
  <c r="I340" i="2"/>
  <c r="J340" i="2"/>
  <c r="K340" i="2"/>
  <c r="H341" i="2"/>
  <c r="C341" i="2"/>
  <c r="E341" i="2"/>
  <c r="F341" i="2"/>
  <c r="B342" i="2"/>
  <c r="D342" i="2"/>
  <c r="I341" i="2"/>
  <c r="J341" i="2"/>
  <c r="K341" i="2"/>
  <c r="H342" i="2"/>
  <c r="C342" i="2"/>
  <c r="E342" i="2"/>
  <c r="F342" i="2"/>
  <c r="B343" i="2"/>
  <c r="D343" i="2"/>
  <c r="I342" i="2"/>
  <c r="K342" i="2"/>
  <c r="J342" i="2"/>
  <c r="H343" i="2"/>
  <c r="C343" i="2"/>
  <c r="E343" i="2"/>
  <c r="F343" i="2"/>
  <c r="B344" i="2"/>
  <c r="D344" i="2"/>
  <c r="I343" i="2"/>
  <c r="J343" i="2"/>
  <c r="K343" i="2"/>
  <c r="H344" i="2"/>
  <c r="C344" i="2"/>
  <c r="E344" i="2"/>
  <c r="F344" i="2"/>
  <c r="B345" i="2"/>
  <c r="D345" i="2"/>
  <c r="I344" i="2"/>
  <c r="J344" i="2"/>
  <c r="K344" i="2"/>
  <c r="H345" i="2"/>
  <c r="C345" i="2"/>
  <c r="I345" i="2"/>
  <c r="E345" i="2"/>
  <c r="F345" i="2"/>
  <c r="K345" i="2"/>
  <c r="J345" i="2"/>
  <c r="B346" i="2"/>
  <c r="D346" i="2"/>
  <c r="H346" i="2"/>
  <c r="C346" i="2"/>
  <c r="E346" i="2"/>
  <c r="F346" i="2"/>
  <c r="B347" i="2"/>
  <c r="D347" i="2"/>
  <c r="I346" i="2"/>
  <c r="K346" i="2"/>
  <c r="J346" i="2"/>
  <c r="H347" i="2"/>
  <c r="C347" i="2"/>
  <c r="E347" i="2"/>
  <c r="F347" i="2"/>
  <c r="I347" i="2"/>
  <c r="J347" i="2"/>
  <c r="K347" i="2"/>
  <c r="B348" i="2"/>
  <c r="D348" i="2"/>
  <c r="H348" i="2"/>
  <c r="C348" i="2"/>
  <c r="E348" i="2"/>
  <c r="F348" i="2"/>
  <c r="B349" i="2"/>
  <c r="D349" i="2"/>
  <c r="I348" i="2"/>
  <c r="K348" i="2"/>
  <c r="J348" i="2"/>
  <c r="H349" i="2"/>
  <c r="C349" i="2"/>
  <c r="E349" i="2"/>
  <c r="F349" i="2"/>
  <c r="B350" i="2"/>
  <c r="D350" i="2"/>
  <c r="I349" i="2"/>
  <c r="K349" i="2"/>
  <c r="J349" i="2"/>
  <c r="H350" i="2"/>
  <c r="C350" i="2"/>
  <c r="E350" i="2"/>
  <c r="F350" i="2"/>
  <c r="B351" i="2"/>
  <c r="D351" i="2"/>
  <c r="I350" i="2"/>
  <c r="K350" i="2"/>
  <c r="J350" i="2"/>
  <c r="H351" i="2"/>
  <c r="C351" i="2"/>
  <c r="E351" i="2"/>
  <c r="F351" i="2"/>
  <c r="B352" i="2"/>
  <c r="D352" i="2"/>
  <c r="I351" i="2"/>
  <c r="J351" i="2"/>
  <c r="K351" i="2"/>
  <c r="H352" i="2"/>
  <c r="C352" i="2"/>
  <c r="E352" i="2"/>
  <c r="F352" i="2"/>
  <c r="B353" i="2"/>
  <c r="D353" i="2"/>
  <c r="I352" i="2"/>
  <c r="J352" i="2"/>
  <c r="K352" i="2"/>
  <c r="H353" i="2"/>
  <c r="C353" i="2"/>
  <c r="E353" i="2"/>
  <c r="F353" i="2"/>
  <c r="I353" i="2"/>
  <c r="K353" i="2"/>
  <c r="B354" i="2"/>
  <c r="D354" i="2"/>
  <c r="J353" i="2"/>
  <c r="H354" i="2"/>
  <c r="C354" i="2"/>
  <c r="E354" i="2"/>
  <c r="F354" i="2"/>
  <c r="B355" i="2"/>
  <c r="D355" i="2"/>
  <c r="I354" i="2"/>
  <c r="K354" i="2"/>
  <c r="J354" i="2"/>
  <c r="H355" i="2"/>
  <c r="C355" i="2"/>
  <c r="E355" i="2"/>
  <c r="F355" i="2"/>
  <c r="B356" i="2"/>
  <c r="D356" i="2"/>
  <c r="I355" i="2"/>
  <c r="K355" i="2"/>
  <c r="J355" i="2"/>
  <c r="H356" i="2"/>
  <c r="C356" i="2"/>
  <c r="E356" i="2"/>
  <c r="F356" i="2"/>
  <c r="B357" i="2"/>
  <c r="D357" i="2"/>
  <c r="I356" i="2"/>
  <c r="K356" i="2"/>
  <c r="J356" i="2"/>
  <c r="H357" i="2"/>
  <c r="C357" i="2"/>
  <c r="E357" i="2"/>
  <c r="F357" i="2"/>
  <c r="B358" i="2"/>
  <c r="D358" i="2"/>
  <c r="I357" i="2"/>
  <c r="K357" i="2"/>
  <c r="J357" i="2"/>
  <c r="H358" i="2"/>
  <c r="C358" i="2"/>
  <c r="E358" i="2"/>
  <c r="F358" i="2"/>
  <c r="B359" i="2"/>
  <c r="D359" i="2"/>
  <c r="I358" i="2"/>
  <c r="K358" i="2"/>
  <c r="J358" i="2"/>
  <c r="H359" i="2"/>
  <c r="C359" i="2"/>
  <c r="E359" i="2"/>
  <c r="F359" i="2"/>
  <c r="B360" i="2"/>
  <c r="D360" i="2"/>
  <c r="I359" i="2"/>
  <c r="J359" i="2"/>
  <c r="K359" i="2"/>
  <c r="H360" i="2"/>
  <c r="C360" i="2"/>
  <c r="E360" i="2"/>
  <c r="F360" i="2"/>
  <c r="I360" i="2"/>
  <c r="K360" i="2"/>
  <c r="B361" i="2"/>
  <c r="D361" i="2"/>
  <c r="J360" i="2"/>
  <c r="H361" i="2"/>
  <c r="C361" i="2"/>
  <c r="E361" i="2"/>
  <c r="F361" i="2"/>
  <c r="B362" i="2"/>
  <c r="D362" i="2"/>
  <c r="I361" i="2"/>
  <c r="J361" i="2"/>
  <c r="K361" i="2"/>
  <c r="H362" i="2"/>
  <c r="C362" i="2"/>
  <c r="E362" i="2"/>
  <c r="F362" i="2"/>
  <c r="B363" i="2"/>
  <c r="D363" i="2"/>
  <c r="I362" i="2"/>
  <c r="K362" i="2"/>
  <c r="J362" i="2"/>
  <c r="H363" i="2"/>
  <c r="C363" i="2"/>
  <c r="E363" i="2"/>
  <c r="F363" i="2"/>
  <c r="B364" i="2"/>
  <c r="D364" i="2"/>
  <c r="I363" i="2"/>
  <c r="J363" i="2"/>
  <c r="K363" i="2"/>
  <c r="H364" i="2"/>
  <c r="C364" i="2"/>
  <c r="E364" i="2"/>
  <c r="F364" i="2"/>
  <c r="B365" i="2"/>
  <c r="D365" i="2"/>
  <c r="I364" i="2"/>
  <c r="J364" i="2"/>
  <c r="K364" i="2"/>
  <c r="H365" i="2"/>
  <c r="C365" i="2"/>
  <c r="E365" i="2"/>
  <c r="F365" i="2"/>
  <c r="J365" i="2"/>
  <c r="B366" i="2"/>
  <c r="D366" i="2"/>
  <c r="I365" i="2"/>
  <c r="K365" i="2"/>
  <c r="H366" i="2"/>
  <c r="C366" i="2"/>
  <c r="E366" i="2"/>
  <c r="F366" i="2"/>
  <c r="I366" i="2"/>
  <c r="K366" i="2"/>
  <c r="B367" i="2"/>
  <c r="D367" i="2"/>
  <c r="J366" i="2"/>
  <c r="H367" i="2"/>
  <c r="C367" i="2"/>
  <c r="E367" i="2"/>
  <c r="F367" i="2"/>
  <c r="B368" i="2"/>
  <c r="D368" i="2"/>
  <c r="I367" i="2"/>
  <c r="J367" i="2"/>
  <c r="K367" i="2"/>
  <c r="H368" i="2"/>
  <c r="C368" i="2"/>
  <c r="E368" i="2"/>
  <c r="F368" i="2"/>
  <c r="I368" i="2"/>
  <c r="J368" i="2"/>
  <c r="B369" i="2"/>
  <c r="D369" i="2"/>
  <c r="K368" i="2"/>
  <c r="H369" i="2"/>
  <c r="C369" i="2"/>
  <c r="E369" i="2"/>
  <c r="F369" i="2"/>
  <c r="I369" i="2"/>
  <c r="K369" i="2"/>
  <c r="B370" i="2"/>
  <c r="D370" i="2"/>
  <c r="J369" i="2"/>
  <c r="H370" i="2"/>
  <c r="C370" i="2"/>
  <c r="E370" i="2"/>
  <c r="F370" i="2"/>
  <c r="B371" i="2"/>
  <c r="D371" i="2"/>
  <c r="I370" i="2"/>
  <c r="K370" i="2"/>
  <c r="J370" i="2"/>
  <c r="H371" i="2"/>
  <c r="C371" i="2"/>
  <c r="E371" i="2"/>
  <c r="F371" i="2"/>
  <c r="I371" i="2"/>
  <c r="J371" i="2"/>
  <c r="B372" i="2"/>
  <c r="D372" i="2"/>
  <c r="K371" i="2"/>
  <c r="H372" i="2"/>
  <c r="C372" i="2"/>
  <c r="E372" i="2"/>
  <c r="F372" i="2"/>
  <c r="I372" i="2"/>
  <c r="J372" i="2"/>
  <c r="B373" i="2"/>
  <c r="D373" i="2"/>
  <c r="K372" i="2"/>
  <c r="H373" i="2"/>
  <c r="C373" i="2"/>
  <c r="E373" i="2"/>
  <c r="F373" i="2"/>
  <c r="I373" i="2"/>
  <c r="K373" i="2"/>
  <c r="B374" i="2"/>
  <c r="D374" i="2"/>
  <c r="J373" i="2"/>
  <c r="H374" i="2"/>
  <c r="C374" i="2"/>
  <c r="E374" i="2"/>
  <c r="F374" i="2"/>
  <c r="B375" i="2"/>
  <c r="D375" i="2"/>
  <c r="I374" i="2"/>
  <c r="K374" i="2"/>
  <c r="J374" i="2"/>
  <c r="H375" i="2"/>
  <c r="C375" i="2"/>
  <c r="E375" i="2"/>
  <c r="F375" i="2"/>
  <c r="I375" i="2"/>
  <c r="J375" i="2"/>
  <c r="B376" i="2"/>
  <c r="D376" i="2"/>
  <c r="K375" i="2"/>
  <c r="H376" i="2"/>
  <c r="C376" i="2"/>
  <c r="E376" i="2"/>
  <c r="F376" i="2"/>
  <c r="B377" i="2"/>
  <c r="D377" i="2"/>
  <c r="I376" i="2"/>
  <c r="K376" i="2"/>
  <c r="J376" i="2"/>
  <c r="H377" i="2"/>
  <c r="C377" i="2"/>
  <c r="E377" i="2"/>
  <c r="F377" i="2"/>
  <c r="I377" i="2"/>
  <c r="K377" i="2"/>
  <c r="J377" i="2"/>
  <c r="B378" i="2"/>
  <c r="D378" i="2"/>
  <c r="H378" i="2"/>
  <c r="C378" i="2"/>
  <c r="E378" i="2"/>
  <c r="F378" i="2"/>
  <c r="I378" i="2"/>
  <c r="K378" i="2"/>
  <c r="J378" i="2"/>
  <c r="B379" i="2"/>
  <c r="D379" i="2"/>
  <c r="H379" i="2"/>
  <c r="C379" i="2"/>
  <c r="E379" i="2"/>
  <c r="F379" i="2"/>
  <c r="I379" i="2"/>
  <c r="J379" i="2"/>
  <c r="K379" i="2"/>
  <c r="B380" i="2"/>
  <c r="D380" i="2"/>
  <c r="H380" i="2"/>
  <c r="C380" i="2"/>
  <c r="I380" i="2"/>
  <c r="E380" i="2"/>
  <c r="F380" i="2"/>
  <c r="K380" i="2"/>
  <c r="J380" i="2"/>
  <c r="B381" i="2"/>
  <c r="D381" i="2"/>
  <c r="H381" i="2"/>
  <c r="C381" i="2"/>
  <c r="E381" i="2"/>
  <c r="F381" i="2"/>
  <c r="I381" i="2"/>
  <c r="K381" i="2"/>
  <c r="J381" i="2"/>
  <c r="B382" i="2"/>
  <c r="D382" i="2"/>
  <c r="H382" i="2"/>
  <c r="C382" i="2"/>
  <c r="E382" i="2"/>
  <c r="F382" i="2"/>
  <c r="I382" i="2"/>
  <c r="K382" i="2"/>
  <c r="J382" i="2"/>
  <c r="B383" i="2"/>
  <c r="D383" i="2"/>
  <c r="H383" i="2"/>
  <c r="C383" i="2"/>
  <c r="E383" i="2"/>
  <c r="F383" i="2"/>
  <c r="I383" i="2"/>
  <c r="J383" i="2"/>
  <c r="K383" i="2"/>
  <c r="B384" i="2"/>
  <c r="D384" i="2"/>
  <c r="H384" i="2"/>
  <c r="C384" i="2"/>
  <c r="F384" i="2"/>
  <c r="E384" i="2"/>
  <c r="I384" i="2"/>
  <c r="J384" i="2"/>
  <c r="K384" i="2"/>
  <c r="B385" i="2"/>
  <c r="D385" i="2"/>
  <c r="H385" i="2"/>
  <c r="C385" i="2"/>
  <c r="E385" i="2"/>
  <c r="F385" i="2"/>
  <c r="I385" i="2"/>
  <c r="K385" i="2"/>
  <c r="J385" i="2"/>
  <c r="B386" i="2"/>
  <c r="D386" i="2"/>
  <c r="H386" i="2"/>
  <c r="C386" i="2"/>
  <c r="E386" i="2"/>
  <c r="F386" i="2"/>
  <c r="I386" i="2"/>
  <c r="K386" i="2"/>
  <c r="J386" i="2"/>
  <c r="B387" i="2"/>
  <c r="D387" i="2"/>
  <c r="H387" i="2"/>
  <c r="C387" i="2"/>
  <c r="E387" i="2"/>
  <c r="F387" i="2"/>
  <c r="I387" i="2"/>
  <c r="J387" i="2"/>
  <c r="K387" i="2"/>
  <c r="B388" i="2"/>
  <c r="D388" i="2"/>
  <c r="H388" i="2"/>
  <c r="C388" i="2"/>
  <c r="E388" i="2"/>
  <c r="F388" i="2"/>
  <c r="I388" i="2"/>
  <c r="J388" i="2"/>
  <c r="K388" i="2"/>
  <c r="B389" i="2"/>
  <c r="D389" i="2"/>
  <c r="H389" i="2"/>
  <c r="C389" i="2"/>
  <c r="I389" i="2"/>
  <c r="E389" i="2"/>
  <c r="F389" i="2"/>
  <c r="J389" i="2"/>
  <c r="K389" i="2"/>
  <c r="B390" i="2"/>
  <c r="D390" i="2"/>
  <c r="H390" i="2"/>
  <c r="C390" i="2"/>
  <c r="I390" i="2"/>
  <c r="E390" i="2"/>
  <c r="F390" i="2"/>
  <c r="K390" i="2"/>
  <c r="J390" i="2"/>
  <c r="B391" i="2"/>
  <c r="D391" i="2"/>
  <c r="H391" i="2"/>
  <c r="C391" i="2"/>
  <c r="I391" i="2"/>
  <c r="E391" i="2"/>
  <c r="F391" i="2"/>
  <c r="J391" i="2"/>
  <c r="K391" i="2"/>
  <c r="B392" i="2"/>
  <c r="D392" i="2"/>
  <c r="H392" i="2"/>
  <c r="C392" i="2"/>
  <c r="E392" i="2"/>
  <c r="F392" i="2"/>
  <c r="I392" i="2"/>
  <c r="J392" i="2"/>
  <c r="K392" i="2"/>
  <c r="B393" i="2"/>
  <c r="D393" i="2"/>
  <c r="H393" i="2"/>
  <c r="C393" i="2"/>
  <c r="E393" i="2"/>
  <c r="F393" i="2"/>
  <c r="I393" i="2"/>
  <c r="K393" i="2"/>
  <c r="J393" i="2"/>
  <c r="B394" i="2"/>
  <c r="D394" i="2"/>
  <c r="H394" i="2"/>
  <c r="C394" i="2"/>
  <c r="I394" i="2"/>
  <c r="E394" i="2"/>
  <c r="F394" i="2"/>
  <c r="J394" i="2"/>
  <c r="K394" i="2"/>
  <c r="B395" i="2"/>
  <c r="D395" i="2"/>
  <c r="H395" i="2"/>
  <c r="C395" i="2"/>
  <c r="I395" i="2"/>
  <c r="E395" i="2"/>
  <c r="F395" i="2"/>
  <c r="J395" i="2"/>
  <c r="K395" i="2"/>
  <c r="B396" i="2"/>
  <c r="D396" i="2"/>
  <c r="H396" i="2"/>
  <c r="C396" i="2"/>
  <c r="E396" i="2"/>
  <c r="F396" i="2"/>
  <c r="I396" i="2"/>
  <c r="K396" i="2"/>
  <c r="J396" i="2"/>
  <c r="B397" i="2"/>
  <c r="D397" i="2"/>
  <c r="H397" i="2"/>
  <c r="C397" i="2"/>
  <c r="E397" i="2"/>
  <c r="F397" i="2"/>
  <c r="I397" i="2"/>
  <c r="K397" i="2"/>
  <c r="J397" i="2"/>
  <c r="B398" i="2"/>
  <c r="D398" i="2"/>
  <c r="H398" i="2"/>
  <c r="C398" i="2"/>
  <c r="E398" i="2"/>
  <c r="F398" i="2"/>
  <c r="I398" i="2"/>
  <c r="J398" i="2"/>
  <c r="K398" i="2"/>
  <c r="B399" i="2"/>
  <c r="D399" i="2"/>
  <c r="H399" i="2"/>
  <c r="C399" i="2"/>
  <c r="E399" i="2"/>
  <c r="F399" i="2"/>
  <c r="I399" i="2"/>
  <c r="J399" i="2"/>
  <c r="K399" i="2"/>
  <c r="B400" i="2"/>
  <c r="D400" i="2"/>
  <c r="H400" i="2"/>
  <c r="C400" i="2"/>
  <c r="E400" i="2"/>
  <c r="F400" i="2"/>
  <c r="I400" i="2"/>
  <c r="J400" i="2"/>
  <c r="K400" i="2"/>
  <c r="B401" i="2"/>
  <c r="D401" i="2"/>
  <c r="H401" i="2"/>
  <c r="C401" i="2"/>
  <c r="E401" i="2"/>
  <c r="F401" i="2"/>
  <c r="I401" i="2"/>
  <c r="K401" i="2"/>
  <c r="J401" i="2"/>
  <c r="B402" i="2"/>
  <c r="D402" i="2"/>
  <c r="H402" i="2"/>
  <c r="C402" i="2"/>
  <c r="E402" i="2"/>
  <c r="F402" i="2"/>
  <c r="I402" i="2"/>
  <c r="J402" i="2"/>
  <c r="K402" i="2"/>
  <c r="B403" i="2"/>
  <c r="D403" i="2"/>
  <c r="H403" i="2"/>
  <c r="C403" i="2"/>
  <c r="E403" i="2"/>
  <c r="F403" i="2"/>
  <c r="I403" i="2"/>
  <c r="J403" i="2"/>
  <c r="K403" i="2"/>
  <c r="B404" i="2"/>
  <c r="D404" i="2"/>
  <c r="H404" i="2"/>
  <c r="C404" i="2"/>
  <c r="I404" i="2"/>
  <c r="E404" i="2"/>
  <c r="F404" i="2"/>
  <c r="J404" i="2"/>
  <c r="K404" i="2"/>
  <c r="B405" i="2"/>
  <c r="D405" i="2"/>
  <c r="H405" i="2"/>
  <c r="C405" i="2"/>
  <c r="E405" i="2"/>
  <c r="F405" i="2"/>
  <c r="I405" i="2"/>
  <c r="J405" i="2"/>
  <c r="K405" i="2"/>
  <c r="B406" i="2"/>
  <c r="D406" i="2"/>
  <c r="H406" i="2"/>
  <c r="C406" i="2"/>
  <c r="E406" i="2"/>
  <c r="F406" i="2"/>
  <c r="I406" i="2"/>
  <c r="K406" i="2"/>
  <c r="J406" i="2"/>
  <c r="B407" i="2"/>
  <c r="D407" i="2"/>
  <c r="H407" i="2"/>
  <c r="C407" i="2"/>
  <c r="E407" i="2"/>
  <c r="F407" i="2"/>
  <c r="I407" i="2"/>
  <c r="K407" i="2"/>
  <c r="J407" i="2"/>
  <c r="B408" i="2"/>
  <c r="D408" i="2"/>
  <c r="H408" i="2"/>
  <c r="C408" i="2"/>
  <c r="I408" i="2"/>
  <c r="E408" i="2"/>
  <c r="F408" i="2"/>
  <c r="K408" i="2"/>
  <c r="J408" i="2"/>
  <c r="B409" i="2"/>
  <c r="D409" i="2"/>
  <c r="H409" i="2"/>
  <c r="C409" i="2"/>
  <c r="E409" i="2"/>
  <c r="F409" i="2"/>
  <c r="I409" i="2"/>
  <c r="K409" i="2"/>
  <c r="J409" i="2"/>
  <c r="B410" i="2"/>
  <c r="D410" i="2"/>
  <c r="H410" i="2"/>
  <c r="C410" i="2"/>
  <c r="I410" i="2"/>
  <c r="E410" i="2"/>
  <c r="F410" i="2"/>
  <c r="J410" i="2"/>
  <c r="K410" i="2"/>
  <c r="B411" i="2"/>
  <c r="D411" i="2"/>
  <c r="H411" i="2"/>
  <c r="C411" i="2"/>
  <c r="E411" i="2"/>
  <c r="F411" i="2"/>
  <c r="I411" i="2"/>
  <c r="K411" i="2"/>
  <c r="J411" i="2"/>
  <c r="B412" i="2"/>
  <c r="D412" i="2"/>
  <c r="H412" i="2"/>
  <c r="C412" i="2"/>
  <c r="E412" i="2"/>
  <c r="F412" i="2"/>
  <c r="I412" i="2"/>
  <c r="J412" i="2"/>
  <c r="K412" i="2"/>
  <c r="B413" i="2"/>
  <c r="D413" i="2"/>
  <c r="H413" i="2"/>
  <c r="C413" i="2"/>
  <c r="K18" i="2"/>
  <c r="J18" i="2"/>
  <c r="E413" i="2"/>
  <c r="F413" i="2"/>
  <c r="I413" i="2"/>
  <c r="J413" i="2"/>
  <c r="K413" i="2"/>
  <c r="B414" i="2"/>
  <c r="D414" i="2"/>
  <c r="H414" i="2"/>
  <c r="C414" i="2"/>
  <c r="F414" i="2"/>
  <c r="E414" i="2"/>
  <c r="I414" i="2"/>
  <c r="J414" i="2"/>
  <c r="K414" i="2"/>
  <c r="B415" i="2"/>
  <c r="D415" i="2"/>
  <c r="H415" i="2"/>
  <c r="C415" i="2"/>
  <c r="E415" i="2"/>
  <c r="F415" i="2"/>
  <c r="I415" i="2"/>
  <c r="K415" i="2"/>
  <c r="J415" i="2"/>
  <c r="B416" i="2"/>
  <c r="D416" i="2"/>
  <c r="H416" i="2"/>
  <c r="C416" i="2"/>
  <c r="E416" i="2"/>
  <c r="F416" i="2"/>
  <c r="I416" i="2"/>
  <c r="K416" i="2"/>
  <c r="J416" i="2"/>
  <c r="B417" i="2"/>
  <c r="D417" i="2"/>
  <c r="H417" i="2"/>
  <c r="C417" i="2"/>
  <c r="E417" i="2"/>
  <c r="F417" i="2"/>
  <c r="I417" i="2"/>
  <c r="J417" i="2"/>
  <c r="K417" i="2"/>
  <c r="B418" i="2"/>
  <c r="D418" i="2"/>
  <c r="H418" i="2"/>
  <c r="C418" i="2"/>
  <c r="E418" i="2"/>
  <c r="F418" i="2"/>
  <c r="I418" i="2"/>
  <c r="K418" i="2"/>
  <c r="J418" i="2"/>
  <c r="B419" i="2"/>
  <c r="D419" i="2"/>
  <c r="H419" i="2"/>
  <c r="C419" i="2"/>
  <c r="I419" i="2"/>
  <c r="E419" i="2"/>
  <c r="F419" i="2"/>
  <c r="K419" i="2"/>
  <c r="J419" i="2"/>
  <c r="B420" i="2"/>
  <c r="D420" i="2"/>
  <c r="H420" i="2"/>
  <c r="C420" i="2"/>
  <c r="I420" i="2"/>
  <c r="E420" i="2"/>
  <c r="F420" i="2"/>
  <c r="J420" i="2"/>
  <c r="K420" i="2"/>
  <c r="B421" i="2"/>
  <c r="D421" i="2"/>
  <c r="H421" i="2"/>
  <c r="C421" i="2"/>
  <c r="E421" i="2"/>
  <c r="F421" i="2"/>
  <c r="I421" i="2"/>
  <c r="J421" i="2"/>
  <c r="K421" i="2"/>
  <c r="B422" i="2"/>
  <c r="D422" i="2"/>
  <c r="H422" i="2"/>
  <c r="C422" i="2"/>
  <c r="E422" i="2"/>
  <c r="F422" i="2"/>
  <c r="I422" i="2"/>
  <c r="J422" i="2"/>
  <c r="K422" i="2"/>
  <c r="B423" i="2"/>
  <c r="D423" i="2"/>
  <c r="H423" i="2"/>
  <c r="C423" i="2"/>
  <c r="I423" i="2"/>
  <c r="E423" i="2"/>
  <c r="F423" i="2"/>
  <c r="J423" i="2"/>
  <c r="K423" i="2"/>
  <c r="B424" i="2"/>
  <c r="D424" i="2"/>
  <c r="H424" i="2"/>
  <c r="C424" i="2"/>
  <c r="I424" i="2"/>
  <c r="E424" i="2"/>
  <c r="F424" i="2"/>
  <c r="K424" i="2"/>
  <c r="J424" i="2"/>
  <c r="B425" i="2"/>
  <c r="D425" i="2"/>
  <c r="H425" i="2"/>
  <c r="C425" i="2"/>
  <c r="E425" i="2"/>
  <c r="F425" i="2"/>
  <c r="I425" i="2"/>
  <c r="K425" i="2"/>
  <c r="J425" i="2"/>
  <c r="B426" i="2"/>
  <c r="D426" i="2"/>
  <c r="H426" i="2"/>
  <c r="C426" i="2"/>
  <c r="I426" i="2"/>
  <c r="E426" i="2"/>
  <c r="F426" i="2"/>
  <c r="J426" i="2"/>
  <c r="K426" i="2"/>
  <c r="B427" i="2"/>
  <c r="D427" i="2"/>
  <c r="H427" i="2"/>
  <c r="C427" i="2"/>
  <c r="I427" i="2"/>
  <c r="E427" i="2"/>
  <c r="F427" i="2"/>
  <c r="K427" i="2"/>
  <c r="J427" i="2"/>
  <c r="B428" i="2"/>
  <c r="D428" i="2"/>
  <c r="H428" i="2"/>
  <c r="C428" i="2"/>
  <c r="E428" i="2"/>
  <c r="F428" i="2"/>
  <c r="I428" i="2"/>
  <c r="J428" i="2"/>
  <c r="K428" i="2"/>
  <c r="B429" i="2"/>
  <c r="D429" i="2"/>
  <c r="H429" i="2"/>
  <c r="C429" i="2"/>
  <c r="I429" i="2"/>
  <c r="E429" i="2"/>
  <c r="F429" i="2"/>
  <c r="K429" i="2"/>
  <c r="J429" i="2"/>
  <c r="B430" i="2"/>
  <c r="D430" i="2"/>
  <c r="H430" i="2"/>
  <c r="C430" i="2"/>
  <c r="I430" i="2"/>
  <c r="E430" i="2"/>
  <c r="F430" i="2"/>
  <c r="K430" i="2"/>
  <c r="J430" i="2"/>
  <c r="B431" i="2"/>
  <c r="D431" i="2"/>
  <c r="H431" i="2"/>
  <c r="C431" i="2"/>
  <c r="E431" i="2"/>
  <c r="F431" i="2"/>
  <c r="I431" i="2"/>
  <c r="K431" i="2"/>
  <c r="J431" i="2"/>
  <c r="B432" i="2"/>
  <c r="D432" i="2"/>
  <c r="H432" i="2"/>
  <c r="C432" i="2"/>
  <c r="I432" i="2"/>
  <c r="E432" i="2"/>
  <c r="F432" i="2"/>
  <c r="J432" i="2"/>
  <c r="K432" i="2"/>
  <c r="B433" i="2"/>
  <c r="D433" i="2"/>
  <c r="H433" i="2"/>
  <c r="C433" i="2"/>
  <c r="E433" i="2"/>
  <c r="F433" i="2"/>
  <c r="I433" i="2"/>
  <c r="J433" i="2"/>
  <c r="K433" i="2"/>
  <c r="B434" i="2"/>
  <c r="D434" i="2"/>
  <c r="H434" i="2"/>
  <c r="C434" i="2"/>
  <c r="E434" i="2"/>
  <c r="F434" i="2"/>
  <c r="I434" i="2"/>
  <c r="K434" i="2"/>
  <c r="J434" i="2"/>
  <c r="B435" i="2"/>
  <c r="D435" i="2"/>
  <c r="H435" i="2"/>
  <c r="C435" i="2"/>
  <c r="E435" i="2"/>
  <c r="F435" i="2"/>
  <c r="I435" i="2"/>
  <c r="K435" i="2"/>
  <c r="J435" i="2"/>
  <c r="B436" i="2"/>
  <c r="W27" i="2"/>
  <c r="P20" i="2"/>
  <c r="R19" i="2"/>
  <c r="V19" i="2"/>
  <c r="O17" i="2"/>
  <c r="U17" i="2"/>
  <c r="V21" i="2"/>
  <c r="V26" i="2"/>
  <c r="W25" i="2"/>
  <c r="T26" i="2"/>
  <c r="Q20" i="2"/>
  <c r="Q26" i="2"/>
  <c r="O20" i="2"/>
  <c r="V23" i="2"/>
  <c r="N25" i="2"/>
  <c r="T20" i="2"/>
  <c r="R25" i="2"/>
  <c r="R20" i="2"/>
  <c r="N22" i="2"/>
  <c r="W26" i="2"/>
  <c r="S23" i="2"/>
  <c r="V24" i="2"/>
  <c r="O27" i="2"/>
  <c r="R21" i="2"/>
  <c r="W22" i="2"/>
  <c r="Q19" i="2"/>
  <c r="W23" i="2"/>
  <c r="S27" i="2"/>
  <c r="R22" i="2"/>
  <c r="T23" i="2"/>
  <c r="P27" i="2"/>
  <c r="U20" i="2"/>
  <c r="P24" i="2"/>
  <c r="P17" i="2"/>
  <c r="S25" i="2"/>
  <c r="S17" i="2"/>
  <c r="O21" i="2"/>
  <c r="V20" i="2"/>
  <c r="O24" i="2"/>
  <c r="U26" i="2"/>
  <c r="W17" i="2"/>
  <c r="Q18" i="2"/>
  <c r="W20" i="2"/>
  <c r="S24" i="2"/>
  <c r="N18" i="2"/>
  <c r="T24" i="2"/>
  <c r="N24" i="2"/>
  <c r="Q21" i="2"/>
  <c r="U21" i="2"/>
  <c r="T27" i="2"/>
  <c r="S22" i="2"/>
  <c r="Q22" i="2"/>
  <c r="U27" i="2"/>
  <c r="T17" i="2"/>
  <c r="O19" i="2"/>
  <c r="U18" i="2"/>
  <c r="R27" i="2"/>
  <c r="R24" i="2"/>
  <c r="O25" i="2"/>
  <c r="T21" i="2"/>
  <c r="P18" i="2"/>
  <c r="Q27" i="2"/>
  <c r="N26" i="2"/>
  <c r="N20" i="2"/>
  <c r="P23" i="2"/>
  <c r="P25" i="2"/>
  <c r="S18" i="2"/>
  <c r="R26" i="2"/>
  <c r="S20" i="2"/>
  <c r="N17" i="2"/>
  <c r="V27" i="2"/>
  <c r="S19" i="2"/>
  <c r="U19" i="2"/>
  <c r="Q24" i="2"/>
  <c r="U24" i="2"/>
  <c r="V22" i="2"/>
  <c r="P22" i="2"/>
  <c r="R17" i="2"/>
  <c r="W18" i="2"/>
  <c r="T25" i="2"/>
  <c r="S26" i="2"/>
  <c r="P19" i="2"/>
  <c r="V17" i="2"/>
  <c r="U22" i="2"/>
  <c r="Q25" i="2"/>
  <c r="U25" i="2"/>
  <c r="O22" i="2"/>
  <c r="R18" i="2"/>
  <c r="W19" i="2"/>
  <c r="U23" i="2"/>
  <c r="O26" i="2"/>
  <c r="S21" i="2"/>
  <c r="O23" i="2"/>
  <c r="N19" i="2"/>
  <c r="T22" i="2"/>
  <c r="Q23" i="2"/>
  <c r="N27" i="2"/>
  <c r="Q17" i="2"/>
  <c r="W24" i="2"/>
  <c r="N21" i="2"/>
  <c r="R23" i="2"/>
  <c r="W21" i="2"/>
  <c r="T19" i="2"/>
  <c r="V25" i="2"/>
  <c r="P26" i="2"/>
  <c r="P21" i="2"/>
  <c r="O18" i="2"/>
  <c r="T18" i="2"/>
  <c r="N23" i="2"/>
  <c r="V18" i="2"/>
  <c r="D436" i="2"/>
  <c r="G11" i="2"/>
  <c r="H436" i="2"/>
  <c r="C436" i="2"/>
  <c r="I436" i="2"/>
  <c r="E436" i="2"/>
  <c r="G10" i="2"/>
  <c r="G12" i="2"/>
  <c r="F436" i="2"/>
  <c r="J436" i="2"/>
  <c r="K436" i="2"/>
</calcChain>
</file>

<file path=xl/sharedStrings.xml><?xml version="1.0" encoding="utf-8"?>
<sst xmlns="http://schemas.openxmlformats.org/spreadsheetml/2006/main" count="68" uniqueCount="48">
  <si>
    <t>rata</t>
  </si>
  <si>
    <t>razem</t>
  </si>
  <si>
    <t>marża</t>
  </si>
  <si>
    <t>raty równe</t>
  </si>
  <si>
    <t>miesięcy</t>
  </si>
  <si>
    <t>kapitał</t>
  </si>
  <si>
    <t>odsetki</t>
  </si>
  <si>
    <t>stawka referencyjna</t>
  </si>
  <si>
    <t>łącznie</t>
  </si>
  <si>
    <t>1-sza rata</t>
  </si>
  <si>
    <t>oprocentowanie</t>
  </si>
  <si>
    <t>nr</t>
  </si>
  <si>
    <t>pozostało</t>
  </si>
  <si>
    <t>nadpłata</t>
  </si>
  <si>
    <t>stopa</t>
  </si>
  <si>
    <t>rat</t>
  </si>
  <si>
    <t>konto CHF</t>
  </si>
  <si>
    <t>konto PLN</t>
  </si>
  <si>
    <t>wpłata</t>
  </si>
  <si>
    <t>kurs</t>
  </si>
  <si>
    <t>% kapitału</t>
  </si>
  <si>
    <t>LIBOR3M</t>
  </si>
  <si>
    <t>zmiana</t>
  </si>
  <si>
    <t>zmiana PLN</t>
  </si>
  <si>
    <t>wartość nieruchomości</t>
  </si>
  <si>
    <t>LTV</t>
  </si>
  <si>
    <t>wartość w walucie</t>
  </si>
  <si>
    <t>lokata brutto</t>
  </si>
  <si>
    <t>kurs CHF/PLN</t>
  </si>
  <si>
    <t>zobowiązanie</t>
  </si>
  <si>
    <t>dodatkowy bufor</t>
  </si>
  <si>
    <t>CHF</t>
  </si>
  <si>
    <t>S1</t>
  </si>
  <si>
    <t>S2</t>
  </si>
  <si>
    <t>S3</t>
  </si>
  <si>
    <t>S4</t>
  </si>
  <si>
    <t>kurs / LIBOR</t>
  </si>
  <si>
    <t>lata</t>
  </si>
  <si>
    <t>odkładam co miesiąc</t>
  </si>
  <si>
    <t>(kaopitalizacja miesięczna)</t>
  </si>
  <si>
    <t>Ile muszę dodatkowo odłożyć, żeby zgromadzić określony % wartości zobowiązania</t>
  </si>
  <si>
    <t>pola edytowalne</t>
  </si>
  <si>
    <t>Legenda:</t>
  </si>
  <si>
    <t>Plik udostępniam całkowicie nieodpłatnie do użytku prywatnego</t>
  </si>
  <si>
    <t>Autor: Marcin Kluczek</t>
  </si>
  <si>
    <t>kontakt</t>
  </si>
  <si>
    <t>http://marciniwuc.com/7-sposobow-na-kredyt-we-frankach/</t>
  </si>
  <si>
    <r>
      <t xml:space="preserve">Dowiedz się więcej na blogu </t>
    </r>
    <r>
      <rPr>
        <b/>
        <sz val="11"/>
        <color theme="1"/>
        <rFont val="Calibri"/>
        <family val="2"/>
        <charset val="238"/>
        <scheme val="minor"/>
      </rPr>
      <t>FINANSE BARDZO OSOBISTE: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</si>
</sst>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\ &quot;zł&quot;;[Red]\-#,##0\ &quot;zł&quot;"/>
    <numFmt numFmtId="165" formatCode="#,##0.00\ &quot;zł&quot;;[Red]\-#,##0.00\ &quot;zł&quot;"/>
    <numFmt numFmtId="166" formatCode="0.0%"/>
    <numFmt numFmtId="167" formatCode="#,##0.00\ &quot;zł&quot;"/>
    <numFmt numFmtId="168" formatCode="#,##0\ &quot;zł&quot;"/>
    <numFmt numFmtId="169" formatCode="#,##0.00\ [$CHF]"/>
    <numFmt numFmtId="170" formatCode="0.0"/>
    <numFmt numFmtId="171" formatCode="0.0000"/>
    <numFmt numFmtId="172" formatCode="#,##0\ [$CHF]"/>
    <numFmt numFmtId="173" formatCode="#,##0.00;[Red]#,##0.00"/>
    <numFmt numFmtId="174" formatCode="#,##0.00\ [$CHF];[Red]\-#,##0.00\ [$CHF]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/>
    </xf>
    <xf numFmtId="10" fontId="0" fillId="0" borderId="0" xfId="1" applyNumberFormat="1" applyFont="1"/>
    <xf numFmtId="0" fontId="0" fillId="8" borderId="1" xfId="0" applyFill="1" applyBorder="1"/>
    <xf numFmtId="0" fontId="2" fillId="2" borderId="1" xfId="2" applyFont="1" applyBorder="1" applyAlignment="1">
      <alignment horizontal="center"/>
    </xf>
    <xf numFmtId="0" fontId="1" fillId="6" borderId="1" xfId="3" applyFill="1" applyBorder="1" applyAlignment="1">
      <alignment horizontal="center"/>
    </xf>
    <xf numFmtId="3" fontId="1" fillId="6" borderId="1" xfId="3" applyNumberFormat="1" applyFill="1" applyBorder="1"/>
    <xf numFmtId="10" fontId="1" fillId="6" borderId="1" xfId="3" applyNumberFormat="1" applyFill="1" applyBorder="1"/>
    <xf numFmtId="0" fontId="3" fillId="0" borderId="1" xfId="0" applyFont="1" applyBorder="1" applyAlignment="1">
      <alignment horizontal="center"/>
    </xf>
    <xf numFmtId="3" fontId="0" fillId="0" borderId="1" xfId="0" applyNumberFormat="1" applyBorder="1"/>
    <xf numFmtId="10" fontId="0" fillId="0" borderId="1" xfId="0" applyNumberFormat="1" applyBorder="1"/>
    <xf numFmtId="3" fontId="0" fillId="0" borderId="1" xfId="0" applyNumberFormat="1" applyFont="1" applyBorder="1"/>
    <xf numFmtId="3" fontId="0" fillId="0" borderId="0" xfId="0" applyNumberFormat="1"/>
    <xf numFmtId="169" fontId="0" fillId="0" borderId="1" xfId="0" applyNumberFormat="1" applyBorder="1"/>
    <xf numFmtId="0" fontId="3" fillId="5" borderId="1" xfId="0" applyFont="1" applyFill="1" applyBorder="1" applyAlignment="1">
      <alignment horizontal="center"/>
    </xf>
    <xf numFmtId="0" fontId="0" fillId="0" borderId="1" xfId="0" applyBorder="1"/>
    <xf numFmtId="166" fontId="0" fillId="0" borderId="1" xfId="1" applyNumberFormat="1" applyFont="1" applyBorder="1"/>
    <xf numFmtId="170" fontId="0" fillId="0" borderId="1" xfId="0" applyNumberFormat="1" applyBorder="1"/>
    <xf numFmtId="0" fontId="3" fillId="5" borderId="21" xfId="0" applyFont="1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169" fontId="1" fillId="6" borderId="1" xfId="3" applyNumberFormat="1" applyFill="1" applyBorder="1"/>
    <xf numFmtId="0" fontId="3" fillId="8" borderId="2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10" fontId="0" fillId="10" borderId="1" xfId="0" applyNumberFormat="1" applyFill="1" applyBorder="1" applyAlignment="1">
      <alignment horizontal="center"/>
    </xf>
    <xf numFmtId="9" fontId="0" fillId="10" borderId="1" xfId="1" applyFont="1" applyFill="1" applyBorder="1" applyAlignment="1">
      <alignment horizontal="center"/>
    </xf>
    <xf numFmtId="9" fontId="3" fillId="8" borderId="1" xfId="0" applyNumberFormat="1" applyFont="1" applyFill="1" applyBorder="1" applyAlignment="1">
      <alignment horizontal="center"/>
    </xf>
    <xf numFmtId="174" fontId="0" fillId="0" borderId="1" xfId="0" applyNumberFormat="1" applyFill="1" applyBorder="1" applyAlignment="1">
      <alignment horizontal="center"/>
    </xf>
    <xf numFmtId="174" fontId="0" fillId="1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10" borderId="1" xfId="0" applyNumberFormat="1" applyFill="1" applyBorder="1" applyAlignment="1">
      <alignment horizontal="center"/>
    </xf>
    <xf numFmtId="173" fontId="0" fillId="0" borderId="1" xfId="0" applyNumberFormat="1" applyFill="1" applyBorder="1" applyAlignment="1">
      <alignment horizontal="center"/>
    </xf>
    <xf numFmtId="173" fontId="0" fillId="10" borderId="1" xfId="0" applyNumberForma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167" fontId="0" fillId="1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70" fontId="0" fillId="0" borderId="0" xfId="0" applyNumberFormat="1" applyBorder="1"/>
    <xf numFmtId="0" fontId="0" fillId="0" borderId="23" xfId="0" applyBorder="1"/>
    <xf numFmtId="0" fontId="3" fillId="4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10" borderId="1" xfId="0" applyNumberForma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10" fontId="0" fillId="11" borderId="18" xfId="1" applyNumberFormat="1" applyFont="1" applyFill="1" applyBorder="1" applyAlignment="1">
      <alignment horizontal="center"/>
    </xf>
    <xf numFmtId="172" fontId="0" fillId="11" borderId="18" xfId="0" applyNumberFormat="1" applyFill="1" applyBorder="1" applyAlignment="1">
      <alignment horizontal="center" vertical="center"/>
    </xf>
    <xf numFmtId="0" fontId="0" fillId="11" borderId="13" xfId="0" applyFill="1" applyBorder="1" applyAlignment="1">
      <alignment horizontal="center"/>
    </xf>
    <xf numFmtId="172" fontId="0" fillId="11" borderId="12" xfId="0" applyNumberFormat="1" applyFill="1" applyBorder="1" applyAlignment="1">
      <alignment horizontal="center"/>
    </xf>
    <xf numFmtId="0" fontId="0" fillId="11" borderId="16" xfId="0" applyFill="1" applyBorder="1" applyAlignment="1">
      <alignment horizontal="center" vertical="center"/>
    </xf>
    <xf numFmtId="172" fontId="0" fillId="11" borderId="15" xfId="0" applyNumberFormat="1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12" borderId="12" xfId="0" applyFill="1" applyBorder="1" applyAlignment="1" applyProtection="1">
      <alignment horizontal="center"/>
      <protection locked="0"/>
    </xf>
    <xf numFmtId="169" fontId="6" fillId="12" borderId="15" xfId="0" applyNumberFormat="1" applyFont="1" applyFill="1" applyBorder="1" applyAlignment="1" applyProtection="1">
      <alignment horizontal="center"/>
      <protection locked="0"/>
    </xf>
    <xf numFmtId="10" fontId="0" fillId="12" borderId="15" xfId="1" applyNumberFormat="1" applyFont="1" applyFill="1" applyBorder="1" applyAlignment="1" applyProtection="1">
      <alignment horizontal="center"/>
      <protection locked="0"/>
    </xf>
    <xf numFmtId="169" fontId="0" fillId="12" borderId="1" xfId="0" applyNumberFormat="1" applyFill="1" applyBorder="1" applyProtection="1">
      <protection locked="0"/>
    </xf>
    <xf numFmtId="165" fontId="0" fillId="12" borderId="1" xfId="0" applyNumberFormat="1" applyFill="1" applyBorder="1" applyProtection="1">
      <protection locked="0"/>
    </xf>
    <xf numFmtId="168" fontId="0" fillId="12" borderId="1" xfId="0" applyNumberFormat="1" applyFill="1" applyBorder="1" applyProtection="1">
      <protection locked="0"/>
    </xf>
    <xf numFmtId="171" fontId="0" fillId="12" borderId="1" xfId="0" applyNumberFormat="1" applyFill="1" applyBorder="1" applyProtection="1">
      <protection locked="0"/>
    </xf>
    <xf numFmtId="10" fontId="0" fillId="12" borderId="1" xfId="0" applyNumberFormat="1" applyFill="1" applyBorder="1" applyProtection="1">
      <protection locked="0"/>
    </xf>
    <xf numFmtId="2" fontId="0" fillId="12" borderId="1" xfId="0" applyNumberFormat="1" applyFill="1" applyBorder="1" applyAlignment="1" applyProtection="1">
      <alignment horizontal="center"/>
      <protection locked="0"/>
    </xf>
    <xf numFmtId="10" fontId="0" fillId="12" borderId="1" xfId="1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0" fillId="12" borderId="1" xfId="0" applyFill="1" applyBorder="1"/>
    <xf numFmtId="0" fontId="4" fillId="0" borderId="0" xfId="0" applyFont="1"/>
    <xf numFmtId="10" fontId="4" fillId="0" borderId="0" xfId="0" applyNumberFormat="1" applyFont="1"/>
    <xf numFmtId="2" fontId="4" fillId="0" borderId="0" xfId="0" applyNumberFormat="1" applyFont="1"/>
    <xf numFmtId="0" fontId="0" fillId="11" borderId="3" xfId="0" applyFill="1" applyBorder="1" applyAlignment="1">
      <alignment wrapText="1"/>
    </xf>
    <xf numFmtId="0" fontId="0" fillId="11" borderId="4" xfId="0" applyFill="1" applyBorder="1" applyAlignment="1">
      <alignment wrapText="1"/>
    </xf>
    <xf numFmtId="0" fontId="7" fillId="11" borderId="0" xfId="4" applyFill="1" applyBorder="1" applyAlignment="1">
      <alignment wrapText="1"/>
    </xf>
    <xf numFmtId="0" fontId="7" fillId="11" borderId="6" xfId="4" applyFill="1" applyBorder="1" applyAlignment="1">
      <alignment wrapText="1"/>
    </xf>
    <xf numFmtId="0" fontId="0" fillId="8" borderId="14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0" fontId="0" fillId="12" borderId="24" xfId="1" applyNumberFormat="1" applyFont="1" applyFill="1" applyBorder="1" applyAlignment="1" applyProtection="1">
      <alignment horizontal="center"/>
      <protection locked="0"/>
    </xf>
    <xf numFmtId="10" fontId="0" fillId="12" borderId="25" xfId="1" applyNumberFormat="1" applyFont="1" applyFill="1" applyBorder="1" applyAlignment="1" applyProtection="1">
      <alignment horizontal="center"/>
      <protection locked="0"/>
    </xf>
    <xf numFmtId="10" fontId="0" fillId="12" borderId="22" xfId="1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11" borderId="7" xfId="0" applyFill="1" applyBorder="1" applyAlignment="1">
      <alignment horizontal="center" wrapText="1"/>
    </xf>
    <xf numFmtId="0" fontId="0" fillId="11" borderId="8" xfId="0" applyFill="1" applyBorder="1" applyAlignment="1">
      <alignment horizontal="center" wrapText="1"/>
    </xf>
    <xf numFmtId="0" fontId="0" fillId="11" borderId="9" xfId="0" applyFill="1" applyBorder="1" applyAlignment="1">
      <alignment horizontal="center" wrapText="1"/>
    </xf>
    <xf numFmtId="0" fontId="5" fillId="9" borderId="2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0" fontId="5" fillId="9" borderId="9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11" borderId="3" xfId="0" applyFill="1" applyBorder="1" applyAlignment="1">
      <alignment horizontal="center" wrapText="1"/>
    </xf>
    <xf numFmtId="0" fontId="0" fillId="11" borderId="2" xfId="0" applyFill="1" applyBorder="1" applyAlignment="1">
      <alignment horizontal="left" wrapText="1"/>
    </xf>
    <xf numFmtId="0" fontId="0" fillId="11" borderId="3" xfId="0" applyFill="1" applyBorder="1" applyAlignment="1">
      <alignment horizontal="left" wrapText="1"/>
    </xf>
    <xf numFmtId="0" fontId="7" fillId="11" borderId="5" xfId="4" applyFill="1" applyBorder="1" applyAlignment="1" applyProtection="1">
      <alignment horizontal="left" wrapText="1"/>
      <protection locked="0"/>
    </xf>
    <xf numFmtId="0" fontId="7" fillId="11" borderId="0" xfId="4" applyFill="1" applyBorder="1" applyAlignment="1" applyProtection="1">
      <alignment horizontal="left" wrapText="1"/>
      <protection locked="0"/>
    </xf>
    <xf numFmtId="0" fontId="7" fillId="11" borderId="0" xfId="4" applyFill="1" applyBorder="1" applyAlignment="1" applyProtection="1">
      <alignment horizontal="center" wrapText="1"/>
      <protection locked="0"/>
    </xf>
  </cellXfs>
  <cellStyles count="5">
    <cellStyle name="40% - akcent 2" xfId="3" builtinId="35"/>
    <cellStyle name="Akcent 2" xfId="2" builtinId="33"/>
    <cellStyle name="Hiperlink" xfId="4" builtinId="8"/>
    <cellStyle name="Norm." xfId="0" builtinId="0"/>
    <cellStyle name="Procentowy" xfId="1" builtinId="5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mailto:duckdeducked@gmail.com" TargetMode="External"/><Relationship Id="rId12" Type="http://schemas.openxmlformats.org/officeDocument/2006/relationships/printerSettings" Target="../printerSettings/printerSettings1.bin"/><Relationship Id="rId1" Type="http://schemas.openxmlformats.org/officeDocument/2006/relationships/hyperlink" Target="mailto:duckdeducked@gmail.com" TargetMode="External"/><Relationship Id="rId2" Type="http://schemas.openxmlformats.org/officeDocument/2006/relationships/hyperlink" Target="http://marciniwuc.com/7-sposobow-na-kredyt-we-frankach/" TargetMode="External"/><Relationship Id="rId3" Type="http://schemas.openxmlformats.org/officeDocument/2006/relationships/hyperlink" Target="http://marciniwuc.com/7-sposobow-na-kredyt-we-frankach/" TargetMode="External"/><Relationship Id="rId4" Type="http://schemas.openxmlformats.org/officeDocument/2006/relationships/hyperlink" Target="http://marciniwuc.com/7-sposobow-na-kredyt-we-frankach/" TargetMode="External"/><Relationship Id="rId5" Type="http://schemas.openxmlformats.org/officeDocument/2006/relationships/hyperlink" Target="http://marciniwuc.com/7-sposobow-na-kredyt-we-frankach/" TargetMode="External"/><Relationship Id="rId6" Type="http://schemas.openxmlformats.org/officeDocument/2006/relationships/hyperlink" Target="http://marciniwuc.com/7-sposobow-na-kredyt-we-frankach/" TargetMode="External"/><Relationship Id="rId7" Type="http://schemas.openxmlformats.org/officeDocument/2006/relationships/hyperlink" Target="http://marciniwuc.com/7-sposobow-na-kredyt-we-frankach/" TargetMode="External"/><Relationship Id="rId8" Type="http://schemas.openxmlformats.org/officeDocument/2006/relationships/hyperlink" Target="http://marciniwuc.com/7-sposobow-na-kredyt-we-frankach/" TargetMode="External"/><Relationship Id="rId9" Type="http://schemas.openxmlformats.org/officeDocument/2006/relationships/hyperlink" Target="mailto:duckdeducked@gmail.com" TargetMode="External"/><Relationship Id="rId10" Type="http://schemas.openxmlformats.org/officeDocument/2006/relationships/hyperlink" Target="mailto:duckdeducke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36"/>
  <sheetViews>
    <sheetView showGridLines="0" tabSelected="1" zoomScale="94" zoomScaleNormal="70" zoomScalePageLayoutView="70" workbookViewId="0">
      <selection activeCell="I3" sqref="I3:L3"/>
    </sheetView>
  </sheetViews>
  <sheetFormatPr baseColWidth="10" defaultColWidth="8.83203125" defaultRowHeight="15" x14ac:dyDescent="0.2"/>
  <cols>
    <col min="1" max="1" width="4.5" customWidth="1"/>
    <col min="2" max="2" width="6.6640625" customWidth="1"/>
    <col min="3" max="3" width="12.6640625" customWidth="1"/>
    <col min="4" max="4" width="13.1640625" bestFit="1" customWidth="1"/>
    <col min="5" max="5" width="12.6640625" customWidth="1"/>
    <col min="6" max="6" width="15.6640625" customWidth="1"/>
    <col min="7" max="7" width="10.5" bestFit="1" customWidth="1"/>
    <col min="9" max="9" width="15.83203125" bestFit="1" customWidth="1"/>
    <col min="10" max="10" width="17.5" customWidth="1"/>
    <col min="11" max="11" width="15.1640625" bestFit="1" customWidth="1"/>
    <col min="12" max="12" width="13.83203125" bestFit="1" customWidth="1"/>
    <col min="13" max="13" width="5" bestFit="1" customWidth="1"/>
    <col min="14" max="23" width="15.6640625" customWidth="1"/>
    <col min="24" max="24" width="12.83203125" bestFit="1" customWidth="1"/>
  </cols>
  <sheetData>
    <row r="1" spans="2:23" ht="16" thickBot="1" x14ac:dyDescent="0.25"/>
    <row r="2" spans="2:23" ht="15" customHeight="1" x14ac:dyDescent="0.2">
      <c r="B2" s="93" t="s">
        <v>47</v>
      </c>
      <c r="C2" s="94"/>
      <c r="D2" s="94"/>
      <c r="E2" s="94"/>
      <c r="F2" s="94"/>
      <c r="G2" s="94"/>
      <c r="H2" s="94"/>
      <c r="I2" s="92" t="s">
        <v>44</v>
      </c>
      <c r="J2" s="92"/>
      <c r="K2" s="92"/>
      <c r="L2" s="92"/>
      <c r="M2" s="64"/>
      <c r="N2" s="64"/>
      <c r="O2" s="64"/>
      <c r="P2" s="64"/>
      <c r="Q2" s="64"/>
      <c r="R2" s="65"/>
    </row>
    <row r="3" spans="2:23" ht="15" customHeight="1" x14ac:dyDescent="0.2">
      <c r="B3" s="95" t="s">
        <v>46</v>
      </c>
      <c r="C3" s="96"/>
      <c r="D3" s="96"/>
      <c r="E3" s="96"/>
      <c r="F3" s="96"/>
      <c r="G3" s="96"/>
      <c r="H3" s="96"/>
      <c r="I3" s="97" t="s">
        <v>45</v>
      </c>
      <c r="J3" s="97"/>
      <c r="K3" s="97"/>
      <c r="L3" s="97"/>
      <c r="M3" s="66"/>
      <c r="N3" s="66"/>
      <c r="O3" s="66"/>
      <c r="P3" s="66"/>
      <c r="Q3" s="66"/>
      <c r="R3" s="67"/>
    </row>
    <row r="4" spans="2:23" ht="16" thickBot="1" x14ac:dyDescent="0.25">
      <c r="B4" s="78" t="s">
        <v>43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80"/>
    </row>
    <row r="5" spans="2:23" ht="16" thickBot="1" x14ac:dyDescent="0.25"/>
    <row r="6" spans="2:23" x14ac:dyDescent="0.2">
      <c r="B6" s="81" t="s">
        <v>3</v>
      </c>
      <c r="C6" s="82"/>
      <c r="D6" s="82"/>
      <c r="E6" s="82"/>
      <c r="F6" s="82"/>
      <c r="G6" s="82"/>
      <c r="H6" s="83"/>
      <c r="J6" s="59" t="s">
        <v>42</v>
      </c>
      <c r="O6" s="21" t="s">
        <v>26</v>
      </c>
      <c r="P6" s="21" t="s">
        <v>31</v>
      </c>
      <c r="Q6" s="21" t="s">
        <v>20</v>
      </c>
      <c r="R6" s="21" t="s">
        <v>15</v>
      </c>
    </row>
    <row r="7" spans="2:23" ht="15.75" customHeight="1" x14ac:dyDescent="0.2">
      <c r="B7" s="84"/>
      <c r="C7" s="85"/>
      <c r="D7" s="85"/>
      <c r="E7" s="85"/>
      <c r="F7" s="85"/>
      <c r="G7" s="85"/>
      <c r="H7" s="86"/>
      <c r="J7" s="60" t="s">
        <v>41</v>
      </c>
      <c r="N7" s="15" t="s">
        <v>16</v>
      </c>
      <c r="O7" s="52">
        <v>1000</v>
      </c>
      <c r="P7" s="13">
        <f>O7</f>
        <v>1000</v>
      </c>
      <c r="Q7" s="16">
        <f>P7/$D$11</f>
        <v>1.4540167211922937E-2</v>
      </c>
      <c r="R7" s="17">
        <f>P7/$G$13</f>
        <v>3.3333333333333335</v>
      </c>
    </row>
    <row r="8" spans="2:23" ht="15" customHeight="1" thickBot="1" x14ac:dyDescent="0.25">
      <c r="B8" s="87"/>
      <c r="C8" s="88"/>
      <c r="D8" s="88"/>
      <c r="E8" s="88"/>
      <c r="F8" s="88"/>
      <c r="G8" s="88"/>
      <c r="H8" s="89"/>
      <c r="N8" s="15" t="s">
        <v>17</v>
      </c>
      <c r="O8" s="53">
        <v>2000</v>
      </c>
      <c r="P8" s="13">
        <f>O8/R11</f>
        <v>500</v>
      </c>
      <c r="Q8" s="16">
        <f>P8/$D$11</f>
        <v>7.2700836059614686E-3</v>
      </c>
      <c r="R8" s="17">
        <f>P8/$G$13</f>
        <v>1.6666666666666667</v>
      </c>
    </row>
    <row r="9" spans="2:23" ht="15.75" customHeight="1" thickBot="1" x14ac:dyDescent="0.25">
      <c r="N9" s="15" t="s">
        <v>1</v>
      </c>
      <c r="O9" s="37"/>
      <c r="P9" s="13">
        <f>SUM(P7:P8)</f>
        <v>1500</v>
      </c>
      <c r="Q9" s="16">
        <f>P9/$D$11</f>
        <v>2.1810250817884406E-2</v>
      </c>
      <c r="R9" s="17">
        <f>P9/$G$13</f>
        <v>5</v>
      </c>
    </row>
    <row r="10" spans="2:23" x14ac:dyDescent="0.2">
      <c r="B10" s="90" t="s">
        <v>4</v>
      </c>
      <c r="C10" s="91"/>
      <c r="D10" s="49">
        <v>240</v>
      </c>
      <c r="F10" s="44" t="s">
        <v>5</v>
      </c>
      <c r="G10" s="45">
        <f>SUM(E17:E436)</f>
        <v>68775.000000000015</v>
      </c>
    </row>
    <row r="11" spans="2:23" x14ac:dyDescent="0.2">
      <c r="B11" s="68" t="s">
        <v>5</v>
      </c>
      <c r="C11" s="69"/>
      <c r="D11" s="50">
        <v>68775</v>
      </c>
      <c r="F11" s="46" t="s">
        <v>6</v>
      </c>
      <c r="G11" s="47">
        <f>SUM(D17:D436)</f>
        <v>3225.3</v>
      </c>
      <c r="I11" s="76" t="s">
        <v>38</v>
      </c>
      <c r="J11" s="76"/>
      <c r="K11" s="76"/>
      <c r="M11" s="69" t="s">
        <v>24</v>
      </c>
      <c r="N11" s="69"/>
      <c r="O11" s="54">
        <v>200000</v>
      </c>
      <c r="Q11" s="3" t="s">
        <v>28</v>
      </c>
      <c r="R11" s="55">
        <v>4</v>
      </c>
    </row>
    <row r="12" spans="2:23" x14ac:dyDescent="0.2">
      <c r="B12" s="68" t="s">
        <v>7</v>
      </c>
      <c r="C12" s="69"/>
      <c r="D12" s="51">
        <v>-7.4000000000000003E-3</v>
      </c>
      <c r="F12" s="46" t="s">
        <v>8</v>
      </c>
      <c r="G12" s="47">
        <f>SUM(C17:C436)</f>
        <v>72000.3</v>
      </c>
      <c r="J12" t="s">
        <v>18</v>
      </c>
      <c r="K12" s="52">
        <v>230.02</v>
      </c>
      <c r="M12" s="73" t="s">
        <v>29</v>
      </c>
      <c r="N12" s="73"/>
      <c r="O12" s="54">
        <f>D11*R11</f>
        <v>275100</v>
      </c>
      <c r="Q12" s="3" t="s">
        <v>27</v>
      </c>
      <c r="R12" s="56">
        <v>0.01</v>
      </c>
    </row>
    <row r="13" spans="2:23" ht="16" thickBot="1" x14ac:dyDescent="0.25">
      <c r="B13" s="68" t="s">
        <v>2</v>
      </c>
      <c r="C13" s="69"/>
      <c r="D13" s="51">
        <v>1.2E-2</v>
      </c>
      <c r="F13" s="48" t="s">
        <v>9</v>
      </c>
      <c r="G13" s="43">
        <f>C17</f>
        <v>300</v>
      </c>
      <c r="Q13" t="s">
        <v>39</v>
      </c>
    </row>
    <row r="14" spans="2:23" ht="16" thickBot="1" x14ac:dyDescent="0.25">
      <c r="B14" s="74" t="s">
        <v>10</v>
      </c>
      <c r="C14" s="75"/>
      <c r="D14" s="42">
        <f>D12+D13</f>
        <v>4.5999999999999999E-3</v>
      </c>
    </row>
    <row r="15" spans="2:23" x14ac:dyDescent="0.2">
      <c r="I15" s="22" t="s">
        <v>30</v>
      </c>
      <c r="J15" s="22" t="s">
        <v>20</v>
      </c>
      <c r="K15" s="22" t="s">
        <v>15</v>
      </c>
      <c r="M15" s="77" t="s">
        <v>40</v>
      </c>
      <c r="N15" s="77"/>
      <c r="O15" s="77"/>
      <c r="P15" s="77"/>
      <c r="Q15" s="77"/>
      <c r="R15" s="77"/>
    </row>
    <row r="16" spans="2:23" x14ac:dyDescent="0.2">
      <c r="B16" s="4" t="s">
        <v>11</v>
      </c>
      <c r="C16" s="4" t="s">
        <v>0</v>
      </c>
      <c r="D16" s="4" t="s">
        <v>6</v>
      </c>
      <c r="E16" s="4" t="s">
        <v>5</v>
      </c>
      <c r="F16" s="4" t="s">
        <v>12</v>
      </c>
      <c r="G16" s="4" t="s">
        <v>13</v>
      </c>
      <c r="H16" s="4" t="s">
        <v>14</v>
      </c>
      <c r="I16" s="13">
        <f>P9</f>
        <v>1500</v>
      </c>
      <c r="J16" s="16">
        <f>I16/D11</f>
        <v>2.1810250817884406E-2</v>
      </c>
      <c r="K16" s="17">
        <f>I16/$G$13</f>
        <v>5</v>
      </c>
      <c r="M16" s="22" t="s">
        <v>37</v>
      </c>
      <c r="N16" s="26">
        <v>0.1</v>
      </c>
      <c r="O16" s="26">
        <v>0.2</v>
      </c>
      <c r="P16" s="26">
        <f t="shared" ref="P16:W16" si="0">O16+10%</f>
        <v>0.30000000000000004</v>
      </c>
      <c r="Q16" s="26">
        <f t="shared" si="0"/>
        <v>0.4</v>
      </c>
      <c r="R16" s="26">
        <f t="shared" si="0"/>
        <v>0.5</v>
      </c>
      <c r="S16" s="26">
        <f t="shared" si="0"/>
        <v>0.6</v>
      </c>
      <c r="T16" s="26">
        <f t="shared" si="0"/>
        <v>0.7</v>
      </c>
      <c r="U16" s="26">
        <f t="shared" si="0"/>
        <v>0.79999999999999993</v>
      </c>
      <c r="V16" s="26">
        <f t="shared" si="0"/>
        <v>0.89999999999999991</v>
      </c>
      <c r="W16" s="26">
        <f t="shared" si="0"/>
        <v>0.99999999999999989</v>
      </c>
    </row>
    <row r="17" spans="2:23" x14ac:dyDescent="0.2">
      <c r="B17" s="5">
        <v>1</v>
      </c>
      <c r="C17" s="20">
        <f>IF(D10&gt;=B17,ROUND(PMT(D14/12,D10,-D11),2),"")</f>
        <v>300</v>
      </c>
      <c r="D17" s="20">
        <f>ROUND(D11*H17/12,2)</f>
        <v>26.36</v>
      </c>
      <c r="E17" s="20">
        <f t="shared" ref="E17:E80" si="1">IFERROR(C17-D17,"")</f>
        <v>273.64</v>
      </c>
      <c r="F17" s="20">
        <f>D11-E17</f>
        <v>68501.36</v>
      </c>
      <c r="G17" s="6">
        <v>0</v>
      </c>
      <c r="H17" s="7">
        <f t="shared" ref="H17:H80" si="2">IF(B17&lt;&gt;"",D$14,"")</f>
        <v>4.5999999999999999E-3</v>
      </c>
      <c r="I17" s="13">
        <f t="shared" ref="I17:I80" si="3">IF(C17&lt;&gt;"",FV($R$12/12*0.81,B17,-K$12,-I$16,1),"")</f>
        <v>1731.1877634999937</v>
      </c>
      <c r="J17" s="16">
        <f t="shared" ref="J17:J28" si="4">IF(AND(F17&lt;&gt;"",F17&gt;1),I17/F17,"")</f>
        <v>2.527231230883582E-2</v>
      </c>
      <c r="K17" s="17">
        <f t="shared" ref="K17:K27" si="5">IF(AND(F17&lt;&gt;"",F17&gt;1),I17/C17,"")</f>
        <v>5.7706258783333126</v>
      </c>
      <c r="M17" s="15">
        <v>1</v>
      </c>
      <c r="N17" s="13">
        <f>IFERROR(IF(-ROUND(PMT($R$12/12*0.81,$M17*12,-$P$9,INDEX($F$17:$F$436,MATCH($M17*12,$B$17:$B$436,0))*N$16,1),2)&lt;0,"",
-ROUND(PMT($R$12/12*0.81,$M17*12,-$P$9,INDEX($F$17:$F$436,MATCH($M17*12,$B$17:$B$436,0))*N$16,1),2)),"")</f>
        <v>417.85</v>
      </c>
      <c r="O17" s="13">
        <f t="shared" ref="O17:W27" si="6">IFERROR(IF(-ROUND(PMT($R$12/12*0.81,$M17*12,-$P$9,INDEX($F$17:$F$436,MATCH($M17*12,$B$17:$B$436,0))*O$16,1),2)&lt;0,"",
-ROUND(PMT($R$12/12*0.81,$M17*12,-$P$9,INDEX($F$17:$F$436,MATCH($M17*12,$B$17:$B$436,0))*O$16,1),2)),"")</f>
        <v>961.16</v>
      </c>
      <c r="P17" s="13">
        <f t="shared" si="6"/>
        <v>1504.48</v>
      </c>
      <c r="Q17" s="13">
        <f t="shared" si="6"/>
        <v>2047.79</v>
      </c>
      <c r="R17" s="13">
        <f t="shared" si="6"/>
        <v>2591.1</v>
      </c>
      <c r="S17" s="13">
        <f t="shared" si="6"/>
        <v>3134.42</v>
      </c>
      <c r="T17" s="13">
        <f t="shared" si="6"/>
        <v>3677.73</v>
      </c>
      <c r="U17" s="13">
        <f t="shared" si="6"/>
        <v>4221.05</v>
      </c>
      <c r="V17" s="13">
        <f t="shared" si="6"/>
        <v>4764.3599999999997</v>
      </c>
      <c r="W17" s="13">
        <f t="shared" si="6"/>
        <v>5307.67</v>
      </c>
    </row>
    <row r="18" spans="2:23" x14ac:dyDescent="0.2">
      <c r="B18" s="8">
        <f t="shared" ref="B18:B81" si="7">IFERROR(IF(AND(B17&lt;B$10,ISNUMBER(F17),F17-G17&gt;0),B17+1,""),"")</f>
        <v>2</v>
      </c>
      <c r="C18" s="13">
        <f t="shared" ref="C18:C81" si="8">IFERROR(IF(F17&gt;0,ROUND(PMT(H18/12,D$10-B18+1,-F17+G17),2),""),"")</f>
        <v>300</v>
      </c>
      <c r="D18" s="13">
        <f t="shared" ref="D18:D81" si="9">IF(B18&lt;&gt;"",ROUND((F17-G17)*H17/12,2),"")</f>
        <v>26.26</v>
      </c>
      <c r="E18" s="13">
        <f t="shared" si="1"/>
        <v>273.74</v>
      </c>
      <c r="F18" s="13">
        <f t="shared" ref="F18:F81" si="10">IF(C18&lt;&gt;"",F17-E18-G17,"")</f>
        <v>68227.62</v>
      </c>
      <c r="G18" s="9">
        <v>0</v>
      </c>
      <c r="H18" s="10">
        <f t="shared" si="2"/>
        <v>4.5999999999999999E-3</v>
      </c>
      <c r="I18" s="13">
        <f t="shared" si="3"/>
        <v>1962.5315787403326</v>
      </c>
      <c r="J18" s="16">
        <f t="shared" si="4"/>
        <v>2.8764473665362104E-2</v>
      </c>
      <c r="K18" s="17">
        <f t="shared" si="5"/>
        <v>6.5417719291344421</v>
      </c>
      <c r="M18" s="15">
        <v>2</v>
      </c>
      <c r="N18" s="13">
        <f t="shared" ref="N18:N27" si="11">IFERROR(IF(-ROUND(PMT($R$12/12*0.81,$M18*12,-$P$9,INDEX($F$17:$F$436,MATCH($M18*12,$B$17:$B$436,0))*N$16,1),2)&lt;0,"",
-ROUND(PMT($R$12/12*0.81,$M18*12,-$P$9,INDEX($F$17:$F$436,MATCH($M18*12,$B$17:$B$436,0))*N$16,1),2)),"")</f>
        <v>193.91</v>
      </c>
      <c r="O18" s="13">
        <f t="shared" si="6"/>
        <v>450.81</v>
      </c>
      <c r="P18" s="13">
        <f t="shared" si="6"/>
        <v>707.71</v>
      </c>
      <c r="Q18" s="13">
        <f t="shared" si="6"/>
        <v>964.61</v>
      </c>
      <c r="R18" s="13">
        <f t="shared" si="6"/>
        <v>1221.51</v>
      </c>
      <c r="S18" s="13">
        <f t="shared" si="6"/>
        <v>1478.41</v>
      </c>
      <c r="T18" s="13">
        <f t="shared" si="6"/>
        <v>1735.31</v>
      </c>
      <c r="U18" s="13">
        <f t="shared" si="6"/>
        <v>1992.21</v>
      </c>
      <c r="V18" s="13">
        <f t="shared" si="6"/>
        <v>2249.11</v>
      </c>
      <c r="W18" s="13">
        <f t="shared" si="6"/>
        <v>2506</v>
      </c>
    </row>
    <row r="19" spans="2:23" x14ac:dyDescent="0.2">
      <c r="B19" s="5">
        <f t="shared" si="7"/>
        <v>3</v>
      </c>
      <c r="C19" s="20">
        <f t="shared" si="8"/>
        <v>300</v>
      </c>
      <c r="D19" s="20">
        <f t="shared" si="9"/>
        <v>26.15</v>
      </c>
      <c r="E19" s="20">
        <f t="shared" si="1"/>
        <v>273.85000000000002</v>
      </c>
      <c r="F19" s="20">
        <f t="shared" si="10"/>
        <v>67953.76999999999</v>
      </c>
      <c r="G19" s="6">
        <v>0</v>
      </c>
      <c r="H19" s="7">
        <f t="shared" si="2"/>
        <v>4.5999999999999999E-3</v>
      </c>
      <c r="I19" s="13">
        <f t="shared" si="3"/>
        <v>2194.0315510559431</v>
      </c>
      <c r="J19" s="16">
        <f t="shared" si="4"/>
        <v>3.2287120362210125E-2</v>
      </c>
      <c r="K19" s="17">
        <f t="shared" si="5"/>
        <v>7.3134385035198104</v>
      </c>
      <c r="M19" s="15">
        <v>3</v>
      </c>
      <c r="N19" s="13">
        <f t="shared" si="11"/>
        <v>119.3</v>
      </c>
      <c r="O19" s="13">
        <f t="shared" si="6"/>
        <v>280.76</v>
      </c>
      <c r="P19" s="13">
        <f t="shared" si="6"/>
        <v>442.22</v>
      </c>
      <c r="Q19" s="13">
        <f t="shared" si="6"/>
        <v>603.69000000000005</v>
      </c>
      <c r="R19" s="13">
        <f t="shared" si="6"/>
        <v>765.15</v>
      </c>
      <c r="S19" s="13">
        <f t="shared" si="6"/>
        <v>926.61</v>
      </c>
      <c r="T19" s="13">
        <f t="shared" si="6"/>
        <v>1088.07</v>
      </c>
      <c r="U19" s="13">
        <f t="shared" si="6"/>
        <v>1249.53</v>
      </c>
      <c r="V19" s="13">
        <f t="shared" si="6"/>
        <v>1410.99</v>
      </c>
      <c r="W19" s="13">
        <f t="shared" si="6"/>
        <v>1572.45</v>
      </c>
    </row>
    <row r="20" spans="2:23" x14ac:dyDescent="0.2">
      <c r="B20" s="8">
        <f t="shared" si="7"/>
        <v>4</v>
      </c>
      <c r="C20" s="13">
        <f t="shared" si="8"/>
        <v>300</v>
      </c>
      <c r="D20" s="13">
        <f t="shared" si="9"/>
        <v>26.05</v>
      </c>
      <c r="E20" s="13">
        <f t="shared" si="1"/>
        <v>273.95</v>
      </c>
      <c r="F20" s="13">
        <f t="shared" si="10"/>
        <v>67679.819999999992</v>
      </c>
      <c r="G20" s="9">
        <v>0</v>
      </c>
      <c r="H20" s="10">
        <f t="shared" si="2"/>
        <v>4.5999999999999999E-3</v>
      </c>
      <c r="I20" s="13">
        <f t="shared" si="3"/>
        <v>2425.6877858529333</v>
      </c>
      <c r="J20" s="16">
        <f t="shared" si="4"/>
        <v>3.5840635891953222E-2</v>
      </c>
      <c r="K20" s="17">
        <f t="shared" si="5"/>
        <v>8.0856259528431114</v>
      </c>
      <c r="M20" s="15">
        <v>4</v>
      </c>
      <c r="N20" s="13">
        <f t="shared" si="11"/>
        <v>82.02</v>
      </c>
      <c r="O20" s="13">
        <f t="shared" si="6"/>
        <v>195.79</v>
      </c>
      <c r="P20" s="13">
        <f t="shared" si="6"/>
        <v>309.56</v>
      </c>
      <c r="Q20" s="13">
        <f t="shared" si="6"/>
        <v>423.32</v>
      </c>
      <c r="R20" s="13">
        <f t="shared" si="6"/>
        <v>537.09</v>
      </c>
      <c r="S20" s="13">
        <f t="shared" si="6"/>
        <v>650.86</v>
      </c>
      <c r="T20" s="13">
        <f t="shared" si="6"/>
        <v>764.63</v>
      </c>
      <c r="U20" s="13">
        <f t="shared" si="6"/>
        <v>878.4</v>
      </c>
      <c r="V20" s="13">
        <f t="shared" si="6"/>
        <v>992.17</v>
      </c>
      <c r="W20" s="13">
        <f t="shared" si="6"/>
        <v>1105.93</v>
      </c>
    </row>
    <row r="21" spans="2:23" x14ac:dyDescent="0.2">
      <c r="B21" s="5">
        <f t="shared" si="7"/>
        <v>5</v>
      </c>
      <c r="C21" s="20">
        <f t="shared" si="8"/>
        <v>300</v>
      </c>
      <c r="D21" s="20">
        <f t="shared" si="9"/>
        <v>25.94</v>
      </c>
      <c r="E21" s="20">
        <f t="shared" si="1"/>
        <v>274.06</v>
      </c>
      <c r="F21" s="20">
        <f t="shared" si="10"/>
        <v>67405.759999999995</v>
      </c>
      <c r="G21" s="6">
        <v>0</v>
      </c>
      <c r="H21" s="7">
        <f t="shared" si="2"/>
        <v>4.5999999999999999E-3</v>
      </c>
      <c r="I21" s="13">
        <f t="shared" si="3"/>
        <v>2657.5003886083664</v>
      </c>
      <c r="J21" s="16">
        <f t="shared" si="4"/>
        <v>3.942541985445111E-2</v>
      </c>
      <c r="K21" s="17">
        <f t="shared" si="5"/>
        <v>8.8583346286945552</v>
      </c>
      <c r="M21" s="15">
        <v>5</v>
      </c>
      <c r="N21" s="13">
        <f t="shared" si="11"/>
        <v>59.67</v>
      </c>
      <c r="O21" s="13">
        <f t="shared" si="6"/>
        <v>144.84</v>
      </c>
      <c r="P21" s="13">
        <f t="shared" si="6"/>
        <v>230.02</v>
      </c>
      <c r="Q21" s="13">
        <f t="shared" si="6"/>
        <v>315.19</v>
      </c>
      <c r="R21" s="13">
        <f t="shared" si="6"/>
        <v>400.36</v>
      </c>
      <c r="S21" s="13">
        <f t="shared" si="6"/>
        <v>485.53</v>
      </c>
      <c r="T21" s="13">
        <f t="shared" si="6"/>
        <v>570.71</v>
      </c>
      <c r="U21" s="13">
        <f t="shared" si="6"/>
        <v>655.88</v>
      </c>
      <c r="V21" s="13">
        <f t="shared" si="6"/>
        <v>741.05</v>
      </c>
      <c r="W21" s="13">
        <f t="shared" si="6"/>
        <v>826.23</v>
      </c>
    </row>
    <row r="22" spans="2:23" x14ac:dyDescent="0.2">
      <c r="B22" s="8">
        <f t="shared" si="7"/>
        <v>6</v>
      </c>
      <c r="C22" s="13">
        <f t="shared" si="8"/>
        <v>300</v>
      </c>
      <c r="D22" s="13">
        <f t="shared" si="9"/>
        <v>25.84</v>
      </c>
      <c r="E22" s="13">
        <f t="shared" si="1"/>
        <v>274.16000000000003</v>
      </c>
      <c r="F22" s="13">
        <f t="shared" si="10"/>
        <v>67131.599999999991</v>
      </c>
      <c r="G22" s="9">
        <v>0</v>
      </c>
      <c r="H22" s="10">
        <f t="shared" si="2"/>
        <v>4.5999999999999999E-3</v>
      </c>
      <c r="I22" s="13">
        <f t="shared" si="3"/>
        <v>2889.4694648706413</v>
      </c>
      <c r="J22" s="16">
        <f t="shared" si="4"/>
        <v>4.3041867985727164E-2</v>
      </c>
      <c r="K22" s="17">
        <f t="shared" si="5"/>
        <v>9.6315648829021381</v>
      </c>
      <c r="M22" s="15">
        <v>6</v>
      </c>
      <c r="N22" s="13">
        <f t="shared" si="11"/>
        <v>44.79</v>
      </c>
      <c r="O22" s="13">
        <f t="shared" si="6"/>
        <v>110.92</v>
      </c>
      <c r="P22" s="13">
        <f t="shared" si="6"/>
        <v>177.04</v>
      </c>
      <c r="Q22" s="13">
        <f t="shared" si="6"/>
        <v>243.17</v>
      </c>
      <c r="R22" s="13">
        <f t="shared" si="6"/>
        <v>309.29000000000002</v>
      </c>
      <c r="S22" s="13">
        <f t="shared" si="6"/>
        <v>375.42</v>
      </c>
      <c r="T22" s="13">
        <f t="shared" si="6"/>
        <v>441.55</v>
      </c>
      <c r="U22" s="13">
        <f t="shared" si="6"/>
        <v>507.67</v>
      </c>
      <c r="V22" s="13">
        <f t="shared" si="6"/>
        <v>573.79999999999995</v>
      </c>
      <c r="W22" s="13">
        <f t="shared" si="6"/>
        <v>639.91999999999996</v>
      </c>
    </row>
    <row r="23" spans="2:23" x14ac:dyDescent="0.2">
      <c r="B23" s="5">
        <f t="shared" si="7"/>
        <v>7</v>
      </c>
      <c r="C23" s="20">
        <f t="shared" si="8"/>
        <v>300</v>
      </c>
      <c r="D23" s="20">
        <f t="shared" si="9"/>
        <v>25.73</v>
      </c>
      <c r="E23" s="20">
        <f t="shared" si="1"/>
        <v>274.27</v>
      </c>
      <c r="F23" s="20">
        <f t="shared" si="10"/>
        <v>66857.329999999987</v>
      </c>
      <c r="G23" s="6">
        <v>0</v>
      </c>
      <c r="H23" s="7">
        <f t="shared" si="2"/>
        <v>4.5999999999999999E-3</v>
      </c>
      <c r="I23" s="13">
        <f t="shared" si="3"/>
        <v>3121.595120259416</v>
      </c>
      <c r="J23" s="16">
        <f t="shared" si="4"/>
        <v>4.6690394609826873E-2</v>
      </c>
      <c r="K23" s="17">
        <f t="shared" si="5"/>
        <v>10.405317067531387</v>
      </c>
      <c r="M23" s="15">
        <v>7</v>
      </c>
      <c r="N23" s="13">
        <f t="shared" si="11"/>
        <v>34.17</v>
      </c>
      <c r="O23" s="13">
        <f t="shared" si="6"/>
        <v>86.71</v>
      </c>
      <c r="P23" s="13">
        <f t="shared" si="6"/>
        <v>139.25</v>
      </c>
      <c r="Q23" s="13">
        <f t="shared" si="6"/>
        <v>191.78</v>
      </c>
      <c r="R23" s="13">
        <f t="shared" si="6"/>
        <v>244.32</v>
      </c>
      <c r="S23" s="13">
        <f t="shared" si="6"/>
        <v>296.85000000000002</v>
      </c>
      <c r="T23" s="13">
        <f t="shared" si="6"/>
        <v>349.39</v>
      </c>
      <c r="U23" s="13">
        <f t="shared" si="6"/>
        <v>401.92</v>
      </c>
      <c r="V23" s="13">
        <f t="shared" si="6"/>
        <v>454.46</v>
      </c>
      <c r="W23" s="13">
        <f t="shared" si="6"/>
        <v>507</v>
      </c>
    </row>
    <row r="24" spans="2:23" x14ac:dyDescent="0.2">
      <c r="B24" s="8">
        <f t="shared" si="7"/>
        <v>8</v>
      </c>
      <c r="C24" s="13">
        <f t="shared" si="8"/>
        <v>300</v>
      </c>
      <c r="D24" s="13">
        <f t="shared" si="9"/>
        <v>25.63</v>
      </c>
      <c r="E24" s="13">
        <f t="shared" si="1"/>
        <v>274.37</v>
      </c>
      <c r="F24" s="13">
        <f t="shared" si="10"/>
        <v>66582.959999999992</v>
      </c>
      <c r="G24" s="9">
        <v>0</v>
      </c>
      <c r="H24" s="10">
        <f t="shared" si="2"/>
        <v>4.5999999999999999E-3</v>
      </c>
      <c r="I24" s="13">
        <f t="shared" si="3"/>
        <v>3353.8774604656082</v>
      </c>
      <c r="J24" s="16">
        <f t="shared" si="4"/>
        <v>5.037140824717929E-2</v>
      </c>
      <c r="K24" s="17">
        <f t="shared" si="5"/>
        <v>11.179591534885361</v>
      </c>
      <c r="M24" s="15">
        <v>8</v>
      </c>
      <c r="N24" s="13">
        <f t="shared" si="11"/>
        <v>26.22</v>
      </c>
      <c r="O24" s="13">
        <f t="shared" si="6"/>
        <v>68.58</v>
      </c>
      <c r="P24" s="13">
        <f t="shared" si="6"/>
        <v>110.94</v>
      </c>
      <c r="Q24" s="13">
        <f t="shared" si="6"/>
        <v>153.29</v>
      </c>
      <c r="R24" s="13">
        <f t="shared" si="6"/>
        <v>195.65</v>
      </c>
      <c r="S24" s="13">
        <f t="shared" si="6"/>
        <v>238</v>
      </c>
      <c r="T24" s="13">
        <f t="shared" si="6"/>
        <v>280.36</v>
      </c>
      <c r="U24" s="13">
        <f t="shared" si="6"/>
        <v>322.72000000000003</v>
      </c>
      <c r="V24" s="13">
        <f t="shared" si="6"/>
        <v>365.07</v>
      </c>
      <c r="W24" s="13">
        <f t="shared" si="6"/>
        <v>407.43</v>
      </c>
    </row>
    <row r="25" spans="2:23" x14ac:dyDescent="0.2">
      <c r="B25" s="5">
        <f t="shared" si="7"/>
        <v>9</v>
      </c>
      <c r="C25" s="20">
        <f t="shared" si="8"/>
        <v>300</v>
      </c>
      <c r="D25" s="20">
        <f t="shared" si="9"/>
        <v>25.52</v>
      </c>
      <c r="E25" s="20">
        <f t="shared" si="1"/>
        <v>274.48</v>
      </c>
      <c r="F25" s="20">
        <f t="shared" si="10"/>
        <v>66308.479999999996</v>
      </c>
      <c r="G25" s="6">
        <v>0</v>
      </c>
      <c r="H25" s="7">
        <f t="shared" si="2"/>
        <v>4.5999999999999999E-3</v>
      </c>
      <c r="I25" s="13">
        <f t="shared" si="3"/>
        <v>3586.3165912513928</v>
      </c>
      <c r="J25" s="16">
        <f t="shared" si="4"/>
        <v>5.4085338575871333E-2</v>
      </c>
      <c r="K25" s="17">
        <f t="shared" si="5"/>
        <v>11.954388637504643</v>
      </c>
      <c r="M25" s="15">
        <v>9</v>
      </c>
      <c r="N25" s="13">
        <f t="shared" si="11"/>
        <v>20.05</v>
      </c>
      <c r="O25" s="13">
        <f t="shared" si="6"/>
        <v>54.5</v>
      </c>
      <c r="P25" s="13">
        <f t="shared" si="6"/>
        <v>88.95</v>
      </c>
      <c r="Q25" s="13">
        <f t="shared" si="6"/>
        <v>123.4</v>
      </c>
      <c r="R25" s="13">
        <f t="shared" si="6"/>
        <v>157.85</v>
      </c>
      <c r="S25" s="13">
        <f t="shared" si="6"/>
        <v>192.3</v>
      </c>
      <c r="T25" s="13">
        <f t="shared" si="6"/>
        <v>226.75</v>
      </c>
      <c r="U25" s="13">
        <f t="shared" si="6"/>
        <v>261.2</v>
      </c>
      <c r="V25" s="13">
        <f t="shared" si="6"/>
        <v>295.64999999999998</v>
      </c>
      <c r="W25" s="13">
        <f t="shared" si="6"/>
        <v>330.1</v>
      </c>
    </row>
    <row r="26" spans="2:23" x14ac:dyDescent="0.2">
      <c r="B26" s="8">
        <f t="shared" si="7"/>
        <v>10</v>
      </c>
      <c r="C26" s="13">
        <f t="shared" si="8"/>
        <v>300</v>
      </c>
      <c r="D26" s="13">
        <f t="shared" si="9"/>
        <v>25.42</v>
      </c>
      <c r="E26" s="13">
        <f t="shared" si="1"/>
        <v>274.58</v>
      </c>
      <c r="F26" s="13">
        <f t="shared" si="10"/>
        <v>66033.899999999994</v>
      </c>
      <c r="G26" s="9">
        <v>0</v>
      </c>
      <c r="H26" s="10">
        <f t="shared" si="2"/>
        <v>4.5999999999999999E-3</v>
      </c>
      <c r="I26" s="13">
        <f t="shared" si="3"/>
        <v>3818.9126184505112</v>
      </c>
      <c r="J26" s="16">
        <f t="shared" si="4"/>
        <v>5.783260747056454E-2</v>
      </c>
      <c r="K26" s="17">
        <f t="shared" si="5"/>
        <v>12.729708728168371</v>
      </c>
      <c r="M26" s="15">
        <v>10</v>
      </c>
      <c r="N26" s="13">
        <f t="shared" si="11"/>
        <v>15.13</v>
      </c>
      <c r="O26" s="13">
        <f t="shared" si="6"/>
        <v>43.26</v>
      </c>
      <c r="P26" s="13">
        <f t="shared" si="6"/>
        <v>71.400000000000006</v>
      </c>
      <c r="Q26" s="13">
        <f t="shared" si="6"/>
        <v>99.53</v>
      </c>
      <c r="R26" s="13">
        <f t="shared" si="6"/>
        <v>127.67</v>
      </c>
      <c r="S26" s="13">
        <f t="shared" si="6"/>
        <v>155.80000000000001</v>
      </c>
      <c r="T26" s="13">
        <f t="shared" si="6"/>
        <v>183.94</v>
      </c>
      <c r="U26" s="13">
        <f t="shared" si="6"/>
        <v>212.07</v>
      </c>
      <c r="V26" s="13">
        <f t="shared" si="6"/>
        <v>240.21</v>
      </c>
      <c r="W26" s="13">
        <f t="shared" si="6"/>
        <v>268.33999999999997</v>
      </c>
    </row>
    <row r="27" spans="2:23" x14ac:dyDescent="0.2">
      <c r="B27" s="5">
        <f t="shared" si="7"/>
        <v>11</v>
      </c>
      <c r="C27" s="20">
        <f t="shared" si="8"/>
        <v>300</v>
      </c>
      <c r="D27" s="20">
        <f t="shared" si="9"/>
        <v>25.31</v>
      </c>
      <c r="E27" s="20">
        <f t="shared" si="1"/>
        <v>274.69</v>
      </c>
      <c r="F27" s="20">
        <f t="shared" si="10"/>
        <v>65759.209999999992</v>
      </c>
      <c r="G27" s="6">
        <v>0</v>
      </c>
      <c r="H27" s="7">
        <f t="shared" si="2"/>
        <v>4.5999999999999999E-3</v>
      </c>
      <c r="I27" s="13">
        <f t="shared" si="3"/>
        <v>4051.6656479678841</v>
      </c>
      <c r="J27" s="16">
        <f t="shared" si="4"/>
        <v>6.1613660625909047E-2</v>
      </c>
      <c r="K27" s="17">
        <f t="shared" si="5"/>
        <v>13.505552159892947</v>
      </c>
      <c r="M27" s="15">
        <v>15</v>
      </c>
      <c r="N27" s="13">
        <f t="shared" si="11"/>
        <v>0.45</v>
      </c>
      <c r="O27" s="13">
        <f t="shared" si="6"/>
        <v>9.74</v>
      </c>
      <c r="P27" s="13">
        <f t="shared" si="6"/>
        <v>19.03</v>
      </c>
      <c r="Q27" s="13">
        <f t="shared" si="6"/>
        <v>28.33</v>
      </c>
      <c r="R27" s="13">
        <f t="shared" si="6"/>
        <v>37.619999999999997</v>
      </c>
      <c r="S27" s="13">
        <f t="shared" si="6"/>
        <v>46.91</v>
      </c>
      <c r="T27" s="13">
        <f t="shared" si="6"/>
        <v>56.2</v>
      </c>
      <c r="U27" s="13">
        <f t="shared" si="6"/>
        <v>65.5</v>
      </c>
      <c r="V27" s="13">
        <f t="shared" si="6"/>
        <v>74.790000000000006</v>
      </c>
      <c r="W27" s="13">
        <f t="shared" si="6"/>
        <v>84.08</v>
      </c>
    </row>
    <row r="28" spans="2:23" x14ac:dyDescent="0.2">
      <c r="B28" s="8">
        <f t="shared" si="7"/>
        <v>12</v>
      </c>
      <c r="C28" s="13">
        <f t="shared" si="8"/>
        <v>300</v>
      </c>
      <c r="D28" s="13">
        <f t="shared" si="9"/>
        <v>25.21</v>
      </c>
      <c r="E28" s="13">
        <f t="shared" si="1"/>
        <v>274.79000000000002</v>
      </c>
      <c r="F28" s="13">
        <f t="shared" si="10"/>
        <v>65484.419999999991</v>
      </c>
      <c r="G28" s="11">
        <v>0</v>
      </c>
      <c r="H28" s="10">
        <f t="shared" si="2"/>
        <v>4.5999999999999999E-3</v>
      </c>
      <c r="I28" s="13">
        <f t="shared" si="3"/>
        <v>4284.5757857803055</v>
      </c>
      <c r="J28" s="16">
        <f t="shared" si="4"/>
        <v>6.5428933871298028E-2</v>
      </c>
      <c r="K28" s="17">
        <f t="shared" ref="K28" si="12">IF(AND(F28&lt;&gt;"",F28&gt;1),I28/C28,"")</f>
        <v>14.281919285934352</v>
      </c>
    </row>
    <row r="29" spans="2:23" x14ac:dyDescent="0.2">
      <c r="B29" s="5">
        <f t="shared" si="7"/>
        <v>13</v>
      </c>
      <c r="C29" s="20">
        <f t="shared" si="8"/>
        <v>300</v>
      </c>
      <c r="D29" s="20">
        <f t="shared" si="9"/>
        <v>25.1</v>
      </c>
      <c r="E29" s="20">
        <f t="shared" si="1"/>
        <v>274.89999999999998</v>
      </c>
      <c r="F29" s="20">
        <f t="shared" si="10"/>
        <v>65209.51999999999</v>
      </c>
      <c r="G29" s="6">
        <v>0</v>
      </c>
      <c r="H29" s="7">
        <f t="shared" si="2"/>
        <v>4.5999999999999999E-3</v>
      </c>
      <c r="I29" s="13">
        <f t="shared" si="3"/>
        <v>4517.6431379356691</v>
      </c>
      <c r="J29" s="16">
        <f t="shared" ref="J29:J92" si="13">IF(AND(F29&lt;&gt;"",F29&gt;1),I29/F29,"")</f>
        <v>6.9278889615130887E-2</v>
      </c>
      <c r="K29" s="17">
        <f t="shared" ref="K29:K92" si="14">IF(AND(F29&lt;&gt;"",F29&gt;1),I29/C29,"")</f>
        <v>15.058810459785564</v>
      </c>
      <c r="M29" s="1"/>
    </row>
    <row r="30" spans="2:23" x14ac:dyDescent="0.2">
      <c r="B30" s="8">
        <f t="shared" si="7"/>
        <v>14</v>
      </c>
      <c r="C30" s="13">
        <f t="shared" si="8"/>
        <v>300</v>
      </c>
      <c r="D30" s="13">
        <f t="shared" si="9"/>
        <v>25</v>
      </c>
      <c r="E30" s="13">
        <f t="shared" si="1"/>
        <v>275</v>
      </c>
      <c r="F30" s="13">
        <f t="shared" si="10"/>
        <v>64934.51999999999</v>
      </c>
      <c r="G30" s="9">
        <v>0</v>
      </c>
      <c r="H30" s="10">
        <f t="shared" si="2"/>
        <v>4.5999999999999999E-3</v>
      </c>
      <c r="I30" s="13">
        <f t="shared" si="3"/>
        <v>4750.8678105537419</v>
      </c>
      <c r="J30" s="16">
        <f t="shared" si="13"/>
        <v>7.3163978274633321E-2</v>
      </c>
      <c r="K30" s="17">
        <f t="shared" si="14"/>
        <v>15.83622603517914</v>
      </c>
      <c r="M30" s="1"/>
    </row>
    <row r="31" spans="2:23" x14ac:dyDescent="0.2">
      <c r="B31" s="5">
        <f t="shared" si="7"/>
        <v>15</v>
      </c>
      <c r="C31" s="20">
        <f t="shared" si="8"/>
        <v>300</v>
      </c>
      <c r="D31" s="20">
        <f t="shared" si="9"/>
        <v>24.89</v>
      </c>
      <c r="E31" s="20">
        <f t="shared" si="1"/>
        <v>275.11</v>
      </c>
      <c r="F31" s="20">
        <f t="shared" si="10"/>
        <v>64659.409999999989</v>
      </c>
      <c r="G31" s="6">
        <v>0</v>
      </c>
      <c r="H31" s="7">
        <f t="shared" si="2"/>
        <v>4.5999999999999999E-3</v>
      </c>
      <c r="I31" s="13">
        <f t="shared" si="3"/>
        <v>4984.2499098258522</v>
      </c>
      <c r="J31" s="16">
        <f t="shared" si="13"/>
        <v>7.7084679705952355E-2</v>
      </c>
      <c r="K31" s="17">
        <f t="shared" si="14"/>
        <v>16.614166366086174</v>
      </c>
      <c r="M31" s="1"/>
      <c r="O31" s="38" t="s">
        <v>32</v>
      </c>
      <c r="P31" s="38" t="s">
        <v>33</v>
      </c>
      <c r="Q31" s="38" t="s">
        <v>34</v>
      </c>
      <c r="R31" s="38" t="s">
        <v>35</v>
      </c>
    </row>
    <row r="32" spans="2:23" x14ac:dyDescent="0.2">
      <c r="B32" s="8">
        <f t="shared" si="7"/>
        <v>16</v>
      </c>
      <c r="C32" s="13">
        <f t="shared" si="8"/>
        <v>300</v>
      </c>
      <c r="D32" s="13">
        <f t="shared" si="9"/>
        <v>24.79</v>
      </c>
      <c r="E32" s="13">
        <f t="shared" si="1"/>
        <v>275.20999999999998</v>
      </c>
      <c r="F32" s="13">
        <f t="shared" si="10"/>
        <v>64384.19999999999</v>
      </c>
      <c r="G32" s="9">
        <v>0</v>
      </c>
      <c r="H32" s="10">
        <f t="shared" si="2"/>
        <v>4.5999999999999999E-3</v>
      </c>
      <c r="I32" s="13">
        <f t="shared" si="3"/>
        <v>5217.7895420150444</v>
      </c>
      <c r="J32" s="16">
        <f t="shared" si="13"/>
        <v>8.104145958193229E-2</v>
      </c>
      <c r="K32" s="17">
        <f t="shared" si="14"/>
        <v>17.392631806716814</v>
      </c>
      <c r="M32" s="1"/>
      <c r="N32" s="18" t="s">
        <v>19</v>
      </c>
      <c r="O32" s="57">
        <v>3.4</v>
      </c>
      <c r="P32" s="57">
        <v>4</v>
      </c>
      <c r="Q32" s="57">
        <v>4.5999999999999996</v>
      </c>
      <c r="R32" s="57">
        <v>5.2</v>
      </c>
    </row>
    <row r="33" spans="2:18" x14ac:dyDescent="0.2">
      <c r="B33" s="5">
        <f t="shared" si="7"/>
        <v>17</v>
      </c>
      <c r="C33" s="20">
        <f t="shared" si="8"/>
        <v>300</v>
      </c>
      <c r="D33" s="20">
        <f t="shared" si="9"/>
        <v>24.68</v>
      </c>
      <c r="E33" s="20">
        <f t="shared" si="1"/>
        <v>275.32</v>
      </c>
      <c r="F33" s="20">
        <f t="shared" si="10"/>
        <v>64108.87999999999</v>
      </c>
      <c r="G33" s="6">
        <v>0</v>
      </c>
      <c r="H33" s="7">
        <f t="shared" si="2"/>
        <v>4.5999999999999999E-3</v>
      </c>
      <c r="I33" s="13">
        <f t="shared" si="3"/>
        <v>5451.4868134559256</v>
      </c>
      <c r="J33" s="16">
        <f t="shared" si="13"/>
        <v>8.5034815979563624E-2</v>
      </c>
      <c r="K33" s="17">
        <f t="shared" si="14"/>
        <v>18.171622711519753</v>
      </c>
      <c r="M33" s="1"/>
      <c r="N33" s="18" t="s">
        <v>5</v>
      </c>
      <c r="O33" s="39">
        <f>ROUND($D$11*O32/100,0)*100</f>
        <v>233800</v>
      </c>
      <c r="P33" s="40">
        <f>ROUND($D$11*P32/100,0)*100</f>
        <v>275100</v>
      </c>
      <c r="Q33" s="39">
        <f>ROUND($D$11*Q32/100,0)*100</f>
        <v>316400</v>
      </c>
      <c r="R33" s="39">
        <f>ROUND($D$11*R32/100,0)*100</f>
        <v>357600</v>
      </c>
    </row>
    <row r="34" spans="2:18" x14ac:dyDescent="0.2">
      <c r="B34" s="8">
        <f t="shared" si="7"/>
        <v>18</v>
      </c>
      <c r="C34" s="13">
        <f t="shared" si="8"/>
        <v>300</v>
      </c>
      <c r="D34" s="13">
        <f t="shared" si="9"/>
        <v>24.58</v>
      </c>
      <c r="E34" s="13">
        <f t="shared" si="1"/>
        <v>275.42</v>
      </c>
      <c r="F34" s="13">
        <f t="shared" si="10"/>
        <v>63833.459999999992</v>
      </c>
      <c r="G34" s="9">
        <v>0</v>
      </c>
      <c r="H34" s="10">
        <f t="shared" si="2"/>
        <v>4.5999999999999999E-3</v>
      </c>
      <c r="I34" s="13">
        <f t="shared" si="3"/>
        <v>5685.3418305549703</v>
      </c>
      <c r="J34" s="16">
        <f t="shared" si="13"/>
        <v>8.90652305319964E-2</v>
      </c>
      <c r="K34" s="17">
        <f t="shared" si="14"/>
        <v>18.951139435183233</v>
      </c>
      <c r="M34" s="1"/>
      <c r="N34" s="14" t="s">
        <v>25</v>
      </c>
      <c r="O34" s="19">
        <f>O33/$O$11</f>
        <v>1.169</v>
      </c>
      <c r="P34" s="25">
        <f>P33/$O$11</f>
        <v>1.3754999999999999</v>
      </c>
      <c r="Q34" s="19">
        <f>Q33/$O$11</f>
        <v>1.5820000000000001</v>
      </c>
      <c r="R34" s="19">
        <f>R33/$O$11</f>
        <v>1.788</v>
      </c>
    </row>
    <row r="35" spans="2:18" x14ac:dyDescent="0.2">
      <c r="B35" s="5">
        <f t="shared" si="7"/>
        <v>19</v>
      </c>
      <c r="C35" s="20">
        <f t="shared" si="8"/>
        <v>300</v>
      </c>
      <c r="D35" s="20">
        <f t="shared" si="9"/>
        <v>24.47</v>
      </c>
      <c r="E35" s="20">
        <f t="shared" si="1"/>
        <v>275.52999999999997</v>
      </c>
      <c r="F35" s="20">
        <f t="shared" si="10"/>
        <v>63557.929999999993</v>
      </c>
      <c r="G35" s="6">
        <v>0</v>
      </c>
      <c r="H35" s="7">
        <f t="shared" si="2"/>
        <v>4.5999999999999999E-3</v>
      </c>
      <c r="I35" s="13">
        <f t="shared" si="3"/>
        <v>5919.3546997905214</v>
      </c>
      <c r="J35" s="16">
        <f t="shared" si="13"/>
        <v>9.3133220351740875E-2</v>
      </c>
      <c r="K35" s="17">
        <f t="shared" si="14"/>
        <v>19.731182332635072</v>
      </c>
      <c r="M35" s="1"/>
      <c r="N35" s="18" t="s">
        <v>0</v>
      </c>
      <c r="O35" s="29">
        <f>O36+O37</f>
        <v>1020</v>
      </c>
      <c r="P35" s="30">
        <f>P36+P37</f>
        <v>1200</v>
      </c>
      <c r="Q35" s="29">
        <f>Q36+Q37</f>
        <v>1380</v>
      </c>
      <c r="R35" s="29">
        <f>R36+R37</f>
        <v>1560</v>
      </c>
    </row>
    <row r="36" spans="2:18" x14ac:dyDescent="0.2">
      <c r="B36" s="8">
        <f t="shared" si="7"/>
        <v>20</v>
      </c>
      <c r="C36" s="13">
        <f t="shared" si="8"/>
        <v>300</v>
      </c>
      <c r="D36" s="13">
        <f t="shared" si="9"/>
        <v>24.36</v>
      </c>
      <c r="E36" s="13">
        <f t="shared" si="1"/>
        <v>275.64</v>
      </c>
      <c r="F36" s="13">
        <f t="shared" si="10"/>
        <v>63282.289999999994</v>
      </c>
      <c r="G36" s="9">
        <v>0</v>
      </c>
      <c r="H36" s="10">
        <f t="shared" si="2"/>
        <v>4.5999999999999999E-3</v>
      </c>
      <c r="I36" s="13">
        <f t="shared" si="3"/>
        <v>6153.5255277129418</v>
      </c>
      <c r="J36" s="16">
        <f t="shared" si="13"/>
        <v>9.7239299142191954E-2</v>
      </c>
      <c r="K36" s="17">
        <f t="shared" si="14"/>
        <v>20.51175175904314</v>
      </c>
      <c r="M36" s="1"/>
      <c r="N36" s="18" t="s">
        <v>6</v>
      </c>
      <c r="O36" s="29">
        <f>$D$17*O32</f>
        <v>89.623999999999995</v>
      </c>
      <c r="P36" s="30">
        <f>$D$17*P32</f>
        <v>105.44</v>
      </c>
      <c r="Q36" s="29">
        <f>$D$17*Q32</f>
        <v>121.25599999999999</v>
      </c>
      <c r="R36" s="29">
        <f>$D$17*R32</f>
        <v>137.072</v>
      </c>
    </row>
    <row r="37" spans="2:18" x14ac:dyDescent="0.2">
      <c r="B37" s="5">
        <f t="shared" si="7"/>
        <v>21</v>
      </c>
      <c r="C37" s="20">
        <f t="shared" si="8"/>
        <v>300</v>
      </c>
      <c r="D37" s="20">
        <f t="shared" si="9"/>
        <v>24.26</v>
      </c>
      <c r="E37" s="20">
        <f t="shared" si="1"/>
        <v>275.74</v>
      </c>
      <c r="F37" s="20">
        <f t="shared" si="10"/>
        <v>63006.549999999996</v>
      </c>
      <c r="G37" s="6">
        <v>0</v>
      </c>
      <c r="H37" s="7">
        <f t="shared" si="2"/>
        <v>4.5999999999999999E-3</v>
      </c>
      <c r="I37" s="13">
        <f t="shared" si="3"/>
        <v>6387.8544209440806</v>
      </c>
      <c r="J37" s="16">
        <f t="shared" si="13"/>
        <v>0.10138397390341292</v>
      </c>
      <c r="K37" s="17">
        <f t="shared" si="14"/>
        <v>21.292848069813601</v>
      </c>
      <c r="N37" s="14" t="s">
        <v>5</v>
      </c>
      <c r="O37" s="29">
        <f>$E$17*O32</f>
        <v>930.37599999999998</v>
      </c>
      <c r="P37" s="30">
        <f>$E$17*P32</f>
        <v>1094.56</v>
      </c>
      <c r="Q37" s="29">
        <f>$E$17*Q32</f>
        <v>1258.7439999999999</v>
      </c>
      <c r="R37" s="29">
        <f>$E$17*R32</f>
        <v>1422.9279999999999</v>
      </c>
    </row>
    <row r="38" spans="2:18" x14ac:dyDescent="0.2">
      <c r="B38" s="8">
        <f t="shared" si="7"/>
        <v>22</v>
      </c>
      <c r="C38" s="13">
        <f t="shared" si="8"/>
        <v>300</v>
      </c>
      <c r="D38" s="13">
        <f t="shared" si="9"/>
        <v>24.15</v>
      </c>
      <c r="E38" s="13">
        <f t="shared" si="1"/>
        <v>275.85000000000002</v>
      </c>
      <c r="F38" s="13">
        <f t="shared" si="10"/>
        <v>62730.7</v>
      </c>
      <c r="G38" s="9">
        <v>0</v>
      </c>
      <c r="H38" s="10">
        <f t="shared" si="2"/>
        <v>4.5999999999999999E-3</v>
      </c>
      <c r="I38" s="13">
        <f t="shared" si="3"/>
        <v>6622.3414861781876</v>
      </c>
      <c r="J38" s="16">
        <f t="shared" si="13"/>
        <v>0.1055677919452228</v>
      </c>
      <c r="K38" s="17">
        <f t="shared" si="14"/>
        <v>22.074471620593958</v>
      </c>
    </row>
    <row r="39" spans="2:18" x14ac:dyDescent="0.2">
      <c r="B39" s="5">
        <f t="shared" si="7"/>
        <v>23</v>
      </c>
      <c r="C39" s="20">
        <f t="shared" si="8"/>
        <v>300</v>
      </c>
      <c r="D39" s="20">
        <f t="shared" si="9"/>
        <v>24.05</v>
      </c>
      <c r="E39" s="20">
        <f t="shared" si="1"/>
        <v>275.95</v>
      </c>
      <c r="F39" s="20">
        <f t="shared" si="10"/>
        <v>62454.75</v>
      </c>
      <c r="G39" s="6">
        <v>0</v>
      </c>
      <c r="H39" s="7">
        <f t="shared" si="2"/>
        <v>4.5999999999999999E-3</v>
      </c>
      <c r="I39" s="13">
        <f t="shared" si="3"/>
        <v>6856.9868301813804</v>
      </c>
      <c r="J39" s="16">
        <f t="shared" si="13"/>
        <v>0.10979127816829594</v>
      </c>
      <c r="K39" s="17">
        <f t="shared" si="14"/>
        <v>22.856622767271269</v>
      </c>
      <c r="O39" s="38" t="s">
        <v>32</v>
      </c>
      <c r="P39" s="38" t="s">
        <v>33</v>
      </c>
      <c r="Q39" s="38" t="s">
        <v>34</v>
      </c>
      <c r="R39" s="38" t="s">
        <v>35</v>
      </c>
    </row>
    <row r="40" spans="2:18" x14ac:dyDescent="0.2">
      <c r="B40" s="8">
        <f t="shared" si="7"/>
        <v>24</v>
      </c>
      <c r="C40" s="13">
        <f t="shared" si="8"/>
        <v>300</v>
      </c>
      <c r="D40" s="13">
        <f t="shared" si="9"/>
        <v>23.94</v>
      </c>
      <c r="E40" s="13">
        <f t="shared" si="1"/>
        <v>276.06</v>
      </c>
      <c r="F40" s="13">
        <f t="shared" si="10"/>
        <v>62178.69</v>
      </c>
      <c r="G40" s="9">
        <v>0</v>
      </c>
      <c r="H40" s="10">
        <f t="shared" si="2"/>
        <v>4.5999999999999999E-3</v>
      </c>
      <c r="I40" s="13">
        <f t="shared" si="3"/>
        <v>7091.7905597917925</v>
      </c>
      <c r="J40" s="16">
        <f t="shared" si="13"/>
        <v>0.11405500115540858</v>
      </c>
      <c r="K40" s="17">
        <f t="shared" si="14"/>
        <v>23.639301865972641</v>
      </c>
      <c r="N40" s="14" t="s">
        <v>21</v>
      </c>
      <c r="O40" s="58">
        <v>-1.4999999999999999E-2</v>
      </c>
      <c r="P40" s="58">
        <v>-7.4000000000000003E-3</v>
      </c>
      <c r="Q40" s="58">
        <v>5.0000000000000001E-3</v>
      </c>
      <c r="R40" s="58">
        <v>2.5000000000000001E-2</v>
      </c>
    </row>
    <row r="41" spans="2:18" x14ac:dyDescent="0.2">
      <c r="B41" s="5">
        <f t="shared" si="7"/>
        <v>25</v>
      </c>
      <c r="C41" s="20">
        <f t="shared" si="8"/>
        <v>300</v>
      </c>
      <c r="D41" s="20">
        <f t="shared" si="9"/>
        <v>23.84</v>
      </c>
      <c r="E41" s="20">
        <f t="shared" si="1"/>
        <v>276.16000000000003</v>
      </c>
      <c r="F41" s="20">
        <f t="shared" si="10"/>
        <v>61902.53</v>
      </c>
      <c r="G41" s="6">
        <v>0</v>
      </c>
      <c r="H41" s="7">
        <f t="shared" si="2"/>
        <v>4.5999999999999999E-3</v>
      </c>
      <c r="I41" s="13">
        <f t="shared" si="3"/>
        <v>7326.7527819195866</v>
      </c>
      <c r="J41" s="16">
        <f t="shared" si="13"/>
        <v>0.11835950456176164</v>
      </c>
      <c r="K41" s="17">
        <f t="shared" si="14"/>
        <v>24.422509273065288</v>
      </c>
      <c r="N41" s="14" t="s">
        <v>2</v>
      </c>
      <c r="O41" s="70">
        <v>1.2E-2</v>
      </c>
      <c r="P41" s="71"/>
      <c r="Q41" s="71"/>
      <c r="R41" s="72"/>
    </row>
    <row r="42" spans="2:18" x14ac:dyDescent="0.2">
      <c r="B42" s="8">
        <f t="shared" si="7"/>
        <v>26</v>
      </c>
      <c r="C42" s="13">
        <f t="shared" si="8"/>
        <v>300</v>
      </c>
      <c r="D42" s="13">
        <f t="shared" si="9"/>
        <v>23.73</v>
      </c>
      <c r="E42" s="13">
        <f t="shared" si="1"/>
        <v>276.27</v>
      </c>
      <c r="F42" s="13">
        <f t="shared" si="10"/>
        <v>61626.26</v>
      </c>
      <c r="G42" s="9">
        <v>0</v>
      </c>
      <c r="H42" s="10">
        <f t="shared" si="2"/>
        <v>4.5999999999999999E-3</v>
      </c>
      <c r="I42" s="13">
        <f t="shared" si="3"/>
        <v>7561.8736035473903</v>
      </c>
      <c r="J42" s="16">
        <f t="shared" si="13"/>
        <v>0.12270537922546963</v>
      </c>
      <c r="K42" s="17">
        <f t="shared" si="14"/>
        <v>25.206245345157967</v>
      </c>
      <c r="N42" s="14" t="s">
        <v>10</v>
      </c>
      <c r="O42" s="23">
        <f>O40+$O$41</f>
        <v>-2.9999999999999992E-3</v>
      </c>
      <c r="P42" s="24">
        <f t="shared" ref="P42:R42" si="15">P40+$O$41</f>
        <v>4.5999999999999999E-3</v>
      </c>
      <c r="Q42" s="23">
        <f t="shared" si="15"/>
        <v>1.7000000000000001E-2</v>
      </c>
      <c r="R42" s="23">
        <f t="shared" si="15"/>
        <v>3.7000000000000005E-2</v>
      </c>
    </row>
    <row r="43" spans="2:18" x14ac:dyDescent="0.2">
      <c r="B43" s="5">
        <f t="shared" si="7"/>
        <v>27</v>
      </c>
      <c r="C43" s="20">
        <f t="shared" si="8"/>
        <v>300</v>
      </c>
      <c r="D43" s="20">
        <f t="shared" si="9"/>
        <v>23.62</v>
      </c>
      <c r="E43" s="20">
        <f t="shared" si="1"/>
        <v>276.38</v>
      </c>
      <c r="F43" s="20">
        <f t="shared" si="10"/>
        <v>61349.880000000005</v>
      </c>
      <c r="G43" s="6">
        <v>0</v>
      </c>
      <c r="H43" s="7">
        <f t="shared" si="2"/>
        <v>4.5999999999999999E-3</v>
      </c>
      <c r="I43" s="13">
        <f t="shared" si="3"/>
        <v>7797.1531317297067</v>
      </c>
      <c r="J43" s="16">
        <f t="shared" si="13"/>
        <v>0.12709320917546549</v>
      </c>
      <c r="K43" s="17">
        <f t="shared" si="14"/>
        <v>25.990510439099022</v>
      </c>
      <c r="N43" s="14" t="s">
        <v>0</v>
      </c>
      <c r="O43" s="27">
        <f>ROUND(PMT(O42/12,$D$10,-$D$11),2)</f>
        <v>278.02</v>
      </c>
      <c r="P43" s="28">
        <f>ROUND(PMT(P42/12,$D$10,-$D$11),2)</f>
        <v>300</v>
      </c>
      <c r="Q43" s="27">
        <f>ROUND(PMT(Q42/12,$D$10,-$D$11),2)</f>
        <v>338.23</v>
      </c>
      <c r="R43" s="27">
        <f>ROUND(PMT(R42/12,$D$10,-$D$11),2)</f>
        <v>405.97</v>
      </c>
    </row>
    <row r="44" spans="2:18" x14ac:dyDescent="0.2">
      <c r="B44" s="8">
        <f t="shared" si="7"/>
        <v>28</v>
      </c>
      <c r="C44" s="13">
        <f t="shared" si="8"/>
        <v>300</v>
      </c>
      <c r="D44" s="13">
        <f t="shared" si="9"/>
        <v>23.52</v>
      </c>
      <c r="E44" s="13">
        <f t="shared" si="1"/>
        <v>276.48</v>
      </c>
      <c r="F44" s="13">
        <f t="shared" si="10"/>
        <v>61073.4</v>
      </c>
      <c r="G44" s="9">
        <v>0</v>
      </c>
      <c r="H44" s="10">
        <f t="shared" si="2"/>
        <v>4.5999999999999999E-3</v>
      </c>
      <c r="I44" s="13">
        <f t="shared" si="3"/>
        <v>8032.5914735936612</v>
      </c>
      <c r="J44" s="16">
        <f t="shared" si="13"/>
        <v>0.13152356792963321</v>
      </c>
      <c r="K44" s="17">
        <f t="shared" si="14"/>
        <v>26.775304911978871</v>
      </c>
      <c r="N44" s="14" t="s">
        <v>19</v>
      </c>
      <c r="O44" s="31">
        <f t="shared" ref="O44" si="16">INDEX($O$32:$R$32,MATCH("S2",$O$31:$R$31,0))</f>
        <v>4</v>
      </c>
      <c r="P44" s="32">
        <f>INDEX($O$32:$R$32,MATCH("S2",$O$31:$R$31,0))</f>
        <v>4</v>
      </c>
      <c r="Q44" s="31">
        <f t="shared" ref="Q44:R44" si="17">INDEX($O$32:$R$32,MATCH("S2",$O$31:$R$31,0))</f>
        <v>4</v>
      </c>
      <c r="R44" s="31">
        <f t="shared" si="17"/>
        <v>4</v>
      </c>
    </row>
    <row r="45" spans="2:18" x14ac:dyDescent="0.2">
      <c r="B45" s="5">
        <f t="shared" si="7"/>
        <v>29</v>
      </c>
      <c r="C45" s="20">
        <f t="shared" si="8"/>
        <v>300</v>
      </c>
      <c r="D45" s="20">
        <f t="shared" si="9"/>
        <v>23.41</v>
      </c>
      <c r="E45" s="20">
        <f t="shared" si="1"/>
        <v>276.58999999999997</v>
      </c>
      <c r="F45" s="20">
        <f t="shared" si="10"/>
        <v>60796.810000000005</v>
      </c>
      <c r="G45" s="6">
        <v>0</v>
      </c>
      <c r="H45" s="7">
        <f t="shared" si="2"/>
        <v>4.5999999999999999E-3</v>
      </c>
      <c r="I45" s="13">
        <f t="shared" si="3"/>
        <v>8268.1887363383285</v>
      </c>
      <c r="J45" s="16">
        <f t="shared" si="13"/>
        <v>0.13599708169455482</v>
      </c>
      <c r="K45" s="17">
        <f t="shared" si="14"/>
        <v>27.560629121127761</v>
      </c>
      <c r="N45" s="14" t="s">
        <v>0</v>
      </c>
      <c r="O45" s="33">
        <f>O43*O44</f>
        <v>1112.08</v>
      </c>
      <c r="P45" s="34">
        <f>P43*P44</f>
        <v>1200</v>
      </c>
      <c r="Q45" s="33">
        <f>Q43*Q44</f>
        <v>1352.92</v>
      </c>
      <c r="R45" s="33">
        <f>R43*R44</f>
        <v>1623.88</v>
      </c>
    </row>
    <row r="46" spans="2:18" x14ac:dyDescent="0.2">
      <c r="B46" s="8">
        <f t="shared" si="7"/>
        <v>30</v>
      </c>
      <c r="C46" s="13">
        <f t="shared" si="8"/>
        <v>300</v>
      </c>
      <c r="D46" s="13">
        <f t="shared" si="9"/>
        <v>23.31</v>
      </c>
      <c r="E46" s="13">
        <f t="shared" si="1"/>
        <v>276.69</v>
      </c>
      <c r="F46" s="13">
        <f t="shared" si="10"/>
        <v>60520.12</v>
      </c>
      <c r="G46" s="9">
        <v>0</v>
      </c>
      <c r="H46" s="10">
        <f t="shared" si="2"/>
        <v>4.5999999999999999E-3</v>
      </c>
      <c r="I46" s="13">
        <f t="shared" si="3"/>
        <v>8503.9450272353315</v>
      </c>
      <c r="J46" s="16">
        <f t="shared" si="13"/>
        <v>0.14051434510102312</v>
      </c>
      <c r="K46" s="17">
        <f t="shared" si="14"/>
        <v>28.346483424117771</v>
      </c>
      <c r="N46" s="14" t="s">
        <v>22</v>
      </c>
      <c r="O46" s="27">
        <f>O43-$G$13</f>
        <v>-21.980000000000018</v>
      </c>
      <c r="P46" s="28">
        <f>P43-$G$13</f>
        <v>0</v>
      </c>
      <c r="Q46" s="27">
        <f>Q43-$G$13</f>
        <v>38.230000000000018</v>
      </c>
      <c r="R46" s="27">
        <f>R43-$G$13</f>
        <v>105.97000000000003</v>
      </c>
    </row>
    <row r="47" spans="2:18" x14ac:dyDescent="0.2">
      <c r="B47" s="5">
        <f t="shared" si="7"/>
        <v>31</v>
      </c>
      <c r="C47" s="20">
        <f t="shared" si="8"/>
        <v>300</v>
      </c>
      <c r="D47" s="20">
        <f t="shared" si="9"/>
        <v>23.2</v>
      </c>
      <c r="E47" s="20">
        <f t="shared" si="1"/>
        <v>276.8</v>
      </c>
      <c r="F47" s="20">
        <f t="shared" si="10"/>
        <v>60243.32</v>
      </c>
      <c r="G47" s="6">
        <v>0</v>
      </c>
      <c r="H47" s="7">
        <f t="shared" si="2"/>
        <v>4.5999999999999999E-3</v>
      </c>
      <c r="I47" s="13">
        <f t="shared" si="3"/>
        <v>8739.860453628693</v>
      </c>
      <c r="J47" s="16">
        <f t="shared" si="13"/>
        <v>0.14507600931735989</v>
      </c>
      <c r="K47" s="17">
        <f t="shared" si="14"/>
        <v>29.132868178762308</v>
      </c>
      <c r="N47" s="14" t="s">
        <v>23</v>
      </c>
      <c r="O47" s="35">
        <f>O46*4</f>
        <v>-87.920000000000073</v>
      </c>
      <c r="P47" s="30">
        <f>P46*4</f>
        <v>0</v>
      </c>
      <c r="Q47" s="35">
        <f>Q46*4</f>
        <v>152.92000000000007</v>
      </c>
      <c r="R47" s="35">
        <f>R46*4</f>
        <v>423.88000000000011</v>
      </c>
    </row>
    <row r="48" spans="2:18" x14ac:dyDescent="0.2">
      <c r="B48" s="8">
        <f t="shared" si="7"/>
        <v>32</v>
      </c>
      <c r="C48" s="13">
        <f t="shared" si="8"/>
        <v>300</v>
      </c>
      <c r="D48" s="13">
        <f t="shared" si="9"/>
        <v>23.09</v>
      </c>
      <c r="E48" s="13">
        <f t="shared" si="1"/>
        <v>276.91000000000003</v>
      </c>
      <c r="F48" s="13">
        <f t="shared" si="10"/>
        <v>59966.409999999996</v>
      </c>
      <c r="G48" s="9">
        <v>0</v>
      </c>
      <c r="H48" s="10">
        <f t="shared" si="2"/>
        <v>4.5999999999999999E-3</v>
      </c>
      <c r="I48" s="13">
        <f t="shared" si="3"/>
        <v>8975.935122934914</v>
      </c>
      <c r="J48" s="16">
        <f t="shared" si="13"/>
        <v>0.14968271608947267</v>
      </c>
      <c r="K48" s="17">
        <f t="shared" si="14"/>
        <v>29.91978374311638</v>
      </c>
      <c r="N48" s="14" t="s">
        <v>6</v>
      </c>
      <c r="O48" s="27">
        <f>O42/12*$D$11</f>
        <v>-17.193749999999998</v>
      </c>
      <c r="P48" s="28">
        <f>P42/12*$D$11</f>
        <v>26.36375</v>
      </c>
      <c r="Q48" s="27">
        <f>Q42/12*$D$11</f>
        <v>97.431250000000006</v>
      </c>
      <c r="R48" s="27">
        <f>R42/12*$D$11</f>
        <v>212.05625000000003</v>
      </c>
    </row>
    <row r="49" spans="2:18" x14ac:dyDescent="0.2">
      <c r="B49" s="5">
        <f t="shared" si="7"/>
        <v>33</v>
      </c>
      <c r="C49" s="20">
        <f t="shared" si="8"/>
        <v>300</v>
      </c>
      <c r="D49" s="20">
        <f t="shared" si="9"/>
        <v>22.99</v>
      </c>
      <c r="E49" s="20">
        <f t="shared" si="1"/>
        <v>277.01</v>
      </c>
      <c r="F49" s="20">
        <f t="shared" si="10"/>
        <v>59689.399999999994</v>
      </c>
      <c r="G49" s="6">
        <v>0</v>
      </c>
      <c r="H49" s="7">
        <f t="shared" si="2"/>
        <v>4.5999999999999999E-3</v>
      </c>
      <c r="I49" s="13">
        <f t="shared" si="3"/>
        <v>9212.1691426428933</v>
      </c>
      <c r="J49" s="16">
        <f t="shared" si="13"/>
        <v>0.15433509371249995</v>
      </c>
      <c r="K49" s="17">
        <f t="shared" si="14"/>
        <v>30.707230475476312</v>
      </c>
      <c r="N49" s="14" t="s">
        <v>5</v>
      </c>
      <c r="O49" s="27">
        <f>O43-O48</f>
        <v>295.21375</v>
      </c>
      <c r="P49" s="28">
        <f>P43-P48</f>
        <v>273.63625000000002</v>
      </c>
      <c r="Q49" s="27">
        <f>Q43-Q48</f>
        <v>240.79875000000001</v>
      </c>
      <c r="R49" s="27">
        <f>R43-R48</f>
        <v>193.91374999999999</v>
      </c>
    </row>
    <row r="50" spans="2:18" x14ac:dyDescent="0.2">
      <c r="B50" s="8">
        <f t="shared" si="7"/>
        <v>34</v>
      </c>
      <c r="C50" s="13">
        <f t="shared" si="8"/>
        <v>300</v>
      </c>
      <c r="D50" s="13">
        <f t="shared" si="9"/>
        <v>22.88</v>
      </c>
      <c r="E50" s="13">
        <f t="shared" si="1"/>
        <v>277.12</v>
      </c>
      <c r="F50" s="13">
        <f t="shared" si="10"/>
        <v>59412.279999999992</v>
      </c>
      <c r="G50" s="9">
        <v>0</v>
      </c>
      <c r="H50" s="10">
        <f t="shared" si="2"/>
        <v>4.5999999999999999E-3</v>
      </c>
      <c r="I50" s="13">
        <f t="shared" si="3"/>
        <v>9448.5626203141619</v>
      </c>
      <c r="J50" s="16">
        <f t="shared" si="13"/>
        <v>0.1590338330781812</v>
      </c>
      <c r="K50" s="17">
        <f t="shared" si="14"/>
        <v>31.49520873438054</v>
      </c>
      <c r="M50" s="61"/>
      <c r="N50" s="61"/>
      <c r="O50" s="62">
        <f>O40</f>
        <v>-1.4999999999999999E-2</v>
      </c>
      <c r="P50" s="62">
        <f>P40</f>
        <v>-7.4000000000000003E-3</v>
      </c>
      <c r="Q50" s="62">
        <f>Q40</f>
        <v>5.0000000000000001E-3</v>
      </c>
      <c r="R50" s="62">
        <f>R40</f>
        <v>2.5000000000000001E-2</v>
      </c>
    </row>
    <row r="51" spans="2:18" x14ac:dyDescent="0.2">
      <c r="B51" s="5">
        <f t="shared" si="7"/>
        <v>35</v>
      </c>
      <c r="C51" s="20">
        <f t="shared" si="8"/>
        <v>300</v>
      </c>
      <c r="D51" s="20">
        <f t="shared" si="9"/>
        <v>22.77</v>
      </c>
      <c r="E51" s="20">
        <f t="shared" si="1"/>
        <v>277.23</v>
      </c>
      <c r="F51" s="20">
        <f t="shared" si="10"/>
        <v>59135.049999999988</v>
      </c>
      <c r="G51" s="6">
        <v>0</v>
      </c>
      <c r="H51" s="7">
        <f t="shared" si="2"/>
        <v>4.5999999999999999E-3</v>
      </c>
      <c r="I51" s="13">
        <f t="shared" si="3"/>
        <v>9685.1156635827956</v>
      </c>
      <c r="J51" s="16">
        <f t="shared" si="13"/>
        <v>0.16377961401204189</v>
      </c>
      <c r="K51" s="17">
        <f t="shared" si="14"/>
        <v>32.283718878609321</v>
      </c>
      <c r="M51" s="61"/>
      <c r="N51" s="14" t="s">
        <v>36</v>
      </c>
      <c r="O51" s="38" t="str">
        <f>"S"&amp;COLUMNS($O51:O51) &amp; " ("&amp; 100*O40 &amp;" %)"</f>
        <v>S1 (-1,5 %)</v>
      </c>
      <c r="P51" s="38" t="str">
        <f>"S"&amp;COLUMNS($O51:P51) &amp; " ("&amp; 100*P40 &amp;" %)"</f>
        <v>S2 (-0,74 %)</v>
      </c>
      <c r="Q51" s="38" t="str">
        <f>"S"&amp;COLUMNS($O51:Q51) &amp; " ("&amp; 100*Q40 &amp;" %)"</f>
        <v>S3 (0,5 %)</v>
      </c>
      <c r="R51" s="38" t="str">
        <f>"S"&amp;COLUMNS($O51:R51) &amp; " ("&amp; 100*R40 &amp;" %)"</f>
        <v>S4 (2,5 %)</v>
      </c>
    </row>
    <row r="52" spans="2:18" x14ac:dyDescent="0.2">
      <c r="B52" s="8">
        <f t="shared" si="7"/>
        <v>36</v>
      </c>
      <c r="C52" s="13">
        <f t="shared" si="8"/>
        <v>300</v>
      </c>
      <c r="D52" s="13">
        <f t="shared" si="9"/>
        <v>22.67</v>
      </c>
      <c r="E52" s="13">
        <f t="shared" si="1"/>
        <v>277.33</v>
      </c>
      <c r="F52" s="13">
        <f t="shared" si="10"/>
        <v>58857.719999999987</v>
      </c>
      <c r="G52" s="9">
        <v>0</v>
      </c>
      <c r="H52" s="10">
        <f t="shared" si="2"/>
        <v>4.5999999999999999E-3</v>
      </c>
      <c r="I52" s="13">
        <f t="shared" si="3"/>
        <v>9921.82838015573</v>
      </c>
      <c r="J52" s="16">
        <f t="shared" si="13"/>
        <v>0.16857310103340278</v>
      </c>
      <c r="K52" s="17">
        <f t="shared" si="14"/>
        <v>33.072761267185768</v>
      </c>
      <c r="M52" s="63">
        <f>O32</f>
        <v>3.4</v>
      </c>
      <c r="N52" s="38" t="str">
        <f ca="1">"S"&amp;ROWS(N$52:N52) &amp; " ("&amp; TEXT(OFFSET($O$32,, ROWS(N$52:N52) -1),"#,## zł") &amp; ")"</f>
        <v>S1 (3,4 zł)</v>
      </c>
      <c r="O52" s="41">
        <f t="shared" ref="O52:R55" si="18">ROUND(PMT((O$50+$D$13)/12,$D$10,-$D$11),2)*$M52</f>
        <v>945.26799999999992</v>
      </c>
      <c r="P52" s="41">
        <f t="shared" si="18"/>
        <v>1020</v>
      </c>
      <c r="Q52" s="41">
        <f t="shared" si="18"/>
        <v>1149.982</v>
      </c>
      <c r="R52" s="41">
        <f t="shared" si="18"/>
        <v>1380.298</v>
      </c>
    </row>
    <row r="53" spans="2:18" x14ac:dyDescent="0.2">
      <c r="B53" s="5">
        <f t="shared" si="7"/>
        <v>37</v>
      </c>
      <c r="C53" s="20">
        <f t="shared" si="8"/>
        <v>300</v>
      </c>
      <c r="D53" s="20">
        <f t="shared" si="9"/>
        <v>22.56</v>
      </c>
      <c r="E53" s="20">
        <f t="shared" si="1"/>
        <v>277.44</v>
      </c>
      <c r="F53" s="20">
        <f t="shared" si="10"/>
        <v>58580.279999999984</v>
      </c>
      <c r="G53" s="6">
        <v>0</v>
      </c>
      <c r="H53" s="7">
        <f t="shared" si="2"/>
        <v>4.5999999999999999E-3</v>
      </c>
      <c r="I53" s="13">
        <f t="shared" si="3"/>
        <v>10158.700877812385</v>
      </c>
      <c r="J53" s="16">
        <f t="shared" si="13"/>
        <v>0.17341502768188183</v>
      </c>
      <c r="K53" s="17">
        <f t="shared" si="14"/>
        <v>33.862336259374615</v>
      </c>
      <c r="M53" s="63">
        <f>P32</f>
        <v>4</v>
      </c>
      <c r="N53" s="38" t="str">
        <f ca="1">"S"&amp;ROWS(N$52:N53) &amp; " ("&amp; TEXT(OFFSET($O$32,, ROWS(N$52:N53) -1),"#,## zł") &amp; ")"</f>
        <v>S2 (4, zł)</v>
      </c>
      <c r="O53" s="41">
        <f t="shared" si="18"/>
        <v>1112.08</v>
      </c>
      <c r="P53" s="34">
        <f t="shared" si="18"/>
        <v>1200</v>
      </c>
      <c r="Q53" s="41">
        <f t="shared" si="18"/>
        <v>1352.92</v>
      </c>
      <c r="R53" s="41">
        <f t="shared" si="18"/>
        <v>1623.88</v>
      </c>
    </row>
    <row r="54" spans="2:18" x14ac:dyDescent="0.2">
      <c r="B54" s="8">
        <f t="shared" si="7"/>
        <v>38</v>
      </c>
      <c r="C54" s="13">
        <f t="shared" si="8"/>
        <v>300</v>
      </c>
      <c r="D54" s="13">
        <f t="shared" si="9"/>
        <v>22.46</v>
      </c>
      <c r="E54" s="13">
        <f t="shared" si="1"/>
        <v>277.54000000000002</v>
      </c>
      <c r="F54" s="13">
        <f t="shared" si="10"/>
        <v>58302.739999999983</v>
      </c>
      <c r="G54" s="9">
        <v>0</v>
      </c>
      <c r="H54" s="10">
        <f t="shared" si="2"/>
        <v>4.5999999999999999E-3</v>
      </c>
      <c r="I54" s="13">
        <f t="shared" si="3"/>
        <v>10395.733264404867</v>
      </c>
      <c r="J54" s="16">
        <f t="shared" si="13"/>
        <v>0.1783060841463861</v>
      </c>
      <c r="K54" s="17">
        <f t="shared" si="14"/>
        <v>34.652444214682895</v>
      </c>
      <c r="M54" s="63">
        <f>Q32</f>
        <v>4.5999999999999996</v>
      </c>
      <c r="N54" s="38" t="str">
        <f ca="1">"S"&amp;ROWS(N$52:N54) &amp; " ("&amp; TEXT(OFFSET($O$32,, ROWS(N$52:N54) -1),"#,## zł") &amp; ")"</f>
        <v>S3 (4,6 zł)</v>
      </c>
      <c r="O54" s="35">
        <f t="shared" si="18"/>
        <v>1278.8919999999998</v>
      </c>
      <c r="P54" s="35">
        <f t="shared" si="18"/>
        <v>1380</v>
      </c>
      <c r="Q54" s="35">
        <f t="shared" si="18"/>
        <v>1555.8579999999999</v>
      </c>
      <c r="R54" s="35">
        <f t="shared" si="18"/>
        <v>1867.462</v>
      </c>
    </row>
    <row r="55" spans="2:18" x14ac:dyDescent="0.2">
      <c r="B55" s="5">
        <f t="shared" si="7"/>
        <v>39</v>
      </c>
      <c r="C55" s="20">
        <f t="shared" si="8"/>
        <v>300</v>
      </c>
      <c r="D55" s="20">
        <f t="shared" si="9"/>
        <v>22.35</v>
      </c>
      <c r="E55" s="20">
        <f t="shared" si="1"/>
        <v>277.64999999999998</v>
      </c>
      <c r="F55" s="20">
        <f t="shared" si="10"/>
        <v>58025.089999999982</v>
      </c>
      <c r="G55" s="6">
        <v>0</v>
      </c>
      <c r="H55" s="7">
        <f t="shared" si="2"/>
        <v>4.5999999999999999E-3</v>
      </c>
      <c r="I55" s="13">
        <f t="shared" si="3"/>
        <v>10632.925647858308</v>
      </c>
      <c r="J55" s="16">
        <f t="shared" si="13"/>
        <v>0.18324703413399809</v>
      </c>
      <c r="K55" s="17">
        <f t="shared" si="14"/>
        <v>35.44308549286103</v>
      </c>
      <c r="M55" s="63">
        <f>R32</f>
        <v>5.2</v>
      </c>
      <c r="N55" s="38" t="str">
        <f ca="1">"S"&amp;ROWS(N$52:N55) &amp; " ("&amp; TEXT(OFFSET($O$32,, ROWS(N$52:N55) -1),"#,## zł") &amp; ")"</f>
        <v>S4 (5,2 zł)</v>
      </c>
      <c r="O55" s="35">
        <f t="shared" si="18"/>
        <v>1445.704</v>
      </c>
      <c r="P55" s="35">
        <f t="shared" si="18"/>
        <v>1560</v>
      </c>
      <c r="Q55" s="35">
        <f t="shared" si="18"/>
        <v>1758.796</v>
      </c>
      <c r="R55" s="35">
        <f t="shared" si="18"/>
        <v>2111.0440000000003</v>
      </c>
    </row>
    <row r="56" spans="2:18" x14ac:dyDescent="0.2">
      <c r="B56" s="8">
        <f t="shared" si="7"/>
        <v>40</v>
      </c>
      <c r="C56" s="13">
        <f t="shared" si="8"/>
        <v>300</v>
      </c>
      <c r="D56" s="13">
        <f t="shared" si="9"/>
        <v>22.24</v>
      </c>
      <c r="E56" s="13">
        <f t="shared" si="1"/>
        <v>277.76</v>
      </c>
      <c r="F56" s="13">
        <f t="shared" si="10"/>
        <v>57747.32999999998</v>
      </c>
      <c r="G56" s="9">
        <v>0</v>
      </c>
      <c r="H56" s="10">
        <f t="shared" si="2"/>
        <v>4.5999999999999999E-3</v>
      </c>
      <c r="I56" s="13">
        <f t="shared" si="3"/>
        <v>10870.278136170611</v>
      </c>
      <c r="J56" s="16">
        <f t="shared" si="13"/>
        <v>0.18823862741655095</v>
      </c>
      <c r="K56" s="17">
        <f t="shared" si="14"/>
        <v>36.234260453902039</v>
      </c>
    </row>
    <row r="57" spans="2:18" x14ac:dyDescent="0.2">
      <c r="B57" s="5">
        <f t="shared" si="7"/>
        <v>41</v>
      </c>
      <c r="C57" s="20">
        <f t="shared" si="8"/>
        <v>300</v>
      </c>
      <c r="D57" s="20">
        <f t="shared" si="9"/>
        <v>22.14</v>
      </c>
      <c r="E57" s="20">
        <f t="shared" si="1"/>
        <v>277.86</v>
      </c>
      <c r="F57" s="20">
        <f t="shared" si="10"/>
        <v>57469.469999999979</v>
      </c>
      <c r="G57" s="6">
        <v>0</v>
      </c>
      <c r="H57" s="7">
        <f t="shared" si="2"/>
        <v>4.5999999999999999E-3</v>
      </c>
      <c r="I57" s="13">
        <f t="shared" si="3"/>
        <v>11107.790837412538</v>
      </c>
      <c r="J57" s="16">
        <f t="shared" si="13"/>
        <v>0.19328159520894383</v>
      </c>
      <c r="K57" s="17">
        <f t="shared" si="14"/>
        <v>37.025969458041793</v>
      </c>
    </row>
    <row r="58" spans="2:18" x14ac:dyDescent="0.2">
      <c r="B58" s="8">
        <f t="shared" si="7"/>
        <v>42</v>
      </c>
      <c r="C58" s="13">
        <f t="shared" si="8"/>
        <v>300</v>
      </c>
      <c r="D58" s="13">
        <f t="shared" si="9"/>
        <v>22.03</v>
      </c>
      <c r="E58" s="13">
        <f t="shared" si="1"/>
        <v>277.97000000000003</v>
      </c>
      <c r="F58" s="13">
        <f t="shared" si="10"/>
        <v>57191.499999999978</v>
      </c>
      <c r="G58" s="9">
        <v>0</v>
      </c>
      <c r="H58" s="10">
        <f t="shared" si="2"/>
        <v>4.5999999999999999E-3</v>
      </c>
      <c r="I58" s="13">
        <f t="shared" si="3"/>
        <v>11345.463859727781</v>
      </c>
      <c r="J58" s="16">
        <f t="shared" si="13"/>
        <v>0.19837674933736282</v>
      </c>
      <c r="K58" s="17">
        <f t="shared" si="14"/>
        <v>37.818212865759271</v>
      </c>
    </row>
    <row r="59" spans="2:18" x14ac:dyDescent="0.2">
      <c r="B59" s="5">
        <f t="shared" si="7"/>
        <v>43</v>
      </c>
      <c r="C59" s="20">
        <f t="shared" si="8"/>
        <v>300</v>
      </c>
      <c r="D59" s="20">
        <f t="shared" si="9"/>
        <v>21.92</v>
      </c>
      <c r="E59" s="20">
        <f t="shared" si="1"/>
        <v>278.08</v>
      </c>
      <c r="F59" s="20">
        <f t="shared" si="10"/>
        <v>56913.419999999976</v>
      </c>
      <c r="G59" s="6">
        <v>0</v>
      </c>
      <c r="H59" s="7">
        <f t="shared" si="2"/>
        <v>4.5999999999999999E-3</v>
      </c>
      <c r="I59" s="13">
        <f t="shared" si="3"/>
        <v>11583.297311333041</v>
      </c>
      <c r="J59" s="16">
        <f t="shared" si="13"/>
        <v>0.20352488589392528</v>
      </c>
      <c r="K59" s="17">
        <f t="shared" si="14"/>
        <v>38.610991037776806</v>
      </c>
    </row>
    <row r="60" spans="2:18" x14ac:dyDescent="0.2">
      <c r="B60" s="8">
        <f t="shared" si="7"/>
        <v>44</v>
      </c>
      <c r="C60" s="13">
        <f t="shared" si="8"/>
        <v>300</v>
      </c>
      <c r="D60" s="13">
        <f t="shared" si="9"/>
        <v>21.82</v>
      </c>
      <c r="E60" s="13">
        <f t="shared" si="1"/>
        <v>278.18</v>
      </c>
      <c r="F60" s="13">
        <f t="shared" si="10"/>
        <v>56635.239999999976</v>
      </c>
      <c r="G60" s="9">
        <v>0</v>
      </c>
      <c r="H60" s="10">
        <f t="shared" si="2"/>
        <v>4.5999999999999999E-3</v>
      </c>
      <c r="I60" s="13">
        <f t="shared" si="3"/>
        <v>11821.291300518176</v>
      </c>
      <c r="J60" s="16">
        <f t="shared" si="13"/>
        <v>0.20872678036710327</v>
      </c>
      <c r="K60" s="17">
        <f t="shared" si="14"/>
        <v>39.404304335060587</v>
      </c>
    </row>
    <row r="61" spans="2:18" x14ac:dyDescent="0.2">
      <c r="B61" s="5">
        <f t="shared" si="7"/>
        <v>45</v>
      </c>
      <c r="C61" s="20">
        <f t="shared" si="8"/>
        <v>300</v>
      </c>
      <c r="D61" s="20">
        <f t="shared" si="9"/>
        <v>21.71</v>
      </c>
      <c r="E61" s="20">
        <f t="shared" si="1"/>
        <v>278.29000000000002</v>
      </c>
      <c r="F61" s="20">
        <f t="shared" si="10"/>
        <v>56356.949999999975</v>
      </c>
      <c r="G61" s="6">
        <v>0</v>
      </c>
      <c r="H61" s="7">
        <f t="shared" si="2"/>
        <v>4.5999999999999999E-3</v>
      </c>
      <c r="I61" s="13">
        <f t="shared" si="3"/>
        <v>12059.445935645992</v>
      </c>
      <c r="J61" s="16">
        <f t="shared" si="13"/>
        <v>0.2139832963928317</v>
      </c>
      <c r="K61" s="17">
        <f t="shared" si="14"/>
        <v>40.198153118819974</v>
      </c>
    </row>
    <row r="62" spans="2:18" x14ac:dyDescent="0.2">
      <c r="B62" s="8">
        <f t="shared" si="7"/>
        <v>46</v>
      </c>
      <c r="C62" s="13">
        <f t="shared" si="8"/>
        <v>300</v>
      </c>
      <c r="D62" s="13">
        <f t="shared" si="9"/>
        <v>21.6</v>
      </c>
      <c r="E62" s="13">
        <f t="shared" si="1"/>
        <v>278.39999999999998</v>
      </c>
      <c r="F62" s="13">
        <f t="shared" si="10"/>
        <v>56078.549999999974</v>
      </c>
      <c r="G62" s="9">
        <v>0</v>
      </c>
      <c r="H62" s="10">
        <f t="shared" si="2"/>
        <v>4.5999999999999999E-3</v>
      </c>
      <c r="I62" s="13">
        <f t="shared" si="3"/>
        <v>12297.761325152514</v>
      </c>
      <c r="J62" s="16">
        <f t="shared" si="13"/>
        <v>0.21929528001620086</v>
      </c>
      <c r="K62" s="17">
        <f t="shared" si="14"/>
        <v>40.992537750508383</v>
      </c>
    </row>
    <row r="63" spans="2:18" x14ac:dyDescent="0.2">
      <c r="B63" s="5">
        <f t="shared" si="7"/>
        <v>47</v>
      </c>
      <c r="C63" s="20">
        <f t="shared" si="8"/>
        <v>300</v>
      </c>
      <c r="D63" s="20">
        <f t="shared" si="9"/>
        <v>21.5</v>
      </c>
      <c r="E63" s="20">
        <f t="shared" si="1"/>
        <v>278.5</v>
      </c>
      <c r="F63" s="20">
        <f t="shared" si="10"/>
        <v>55800.049999999974</v>
      </c>
      <c r="G63" s="6">
        <v>0</v>
      </c>
      <c r="H63" s="7">
        <f t="shared" si="2"/>
        <v>4.5999999999999999E-3</v>
      </c>
      <c r="I63" s="13">
        <f t="shared" si="3"/>
        <v>12536.237577547006</v>
      </c>
      <c r="J63" s="16">
        <f t="shared" si="13"/>
        <v>0.22466355455858933</v>
      </c>
      <c r="K63" s="17">
        <f t="shared" si="14"/>
        <v>41.787458591823352</v>
      </c>
    </row>
    <row r="64" spans="2:18" x14ac:dyDescent="0.2">
      <c r="B64" s="8">
        <f t="shared" si="7"/>
        <v>48</v>
      </c>
      <c r="C64" s="13">
        <f t="shared" si="8"/>
        <v>300</v>
      </c>
      <c r="D64" s="13">
        <f t="shared" si="9"/>
        <v>21.39</v>
      </c>
      <c r="E64" s="13">
        <f t="shared" si="1"/>
        <v>278.61</v>
      </c>
      <c r="F64" s="13">
        <f t="shared" si="10"/>
        <v>55521.439999999973</v>
      </c>
      <c r="G64" s="9">
        <v>0</v>
      </c>
      <c r="H64" s="10">
        <f t="shared" si="2"/>
        <v>4.5999999999999999E-3</v>
      </c>
      <c r="I64" s="13">
        <f t="shared" si="3"/>
        <v>12774.874801411903</v>
      </c>
      <c r="J64" s="16">
        <f t="shared" si="13"/>
        <v>0.23008903950279225</v>
      </c>
      <c r="K64" s="17">
        <f t="shared" si="14"/>
        <v>42.582916004706341</v>
      </c>
    </row>
    <row r="65" spans="2:12" x14ac:dyDescent="0.2">
      <c r="B65" s="5">
        <f t="shared" si="7"/>
        <v>49</v>
      </c>
      <c r="C65" s="20">
        <f t="shared" si="8"/>
        <v>300</v>
      </c>
      <c r="D65" s="20">
        <f t="shared" si="9"/>
        <v>21.28</v>
      </c>
      <c r="E65" s="20">
        <f t="shared" si="1"/>
        <v>278.72000000000003</v>
      </c>
      <c r="F65" s="20">
        <f t="shared" si="10"/>
        <v>55242.719999999972</v>
      </c>
      <c r="G65" s="6">
        <v>0</v>
      </c>
      <c r="H65" s="7">
        <f t="shared" si="2"/>
        <v>4.5999999999999999E-3</v>
      </c>
      <c r="I65" s="13">
        <f t="shared" si="3"/>
        <v>13013.673105402864</v>
      </c>
      <c r="J65" s="16">
        <f t="shared" si="13"/>
        <v>0.23557263482686716</v>
      </c>
      <c r="K65" s="17">
        <f t="shared" si="14"/>
        <v>43.378910351342881</v>
      </c>
    </row>
    <row r="66" spans="2:12" x14ac:dyDescent="0.2">
      <c r="B66" s="8">
        <f t="shared" si="7"/>
        <v>50</v>
      </c>
      <c r="C66" s="13">
        <f t="shared" si="8"/>
        <v>300</v>
      </c>
      <c r="D66" s="13">
        <f t="shared" si="9"/>
        <v>21.18</v>
      </c>
      <c r="E66" s="13">
        <f t="shared" si="1"/>
        <v>278.82</v>
      </c>
      <c r="F66" s="13">
        <f t="shared" si="10"/>
        <v>54963.899999999972</v>
      </c>
      <c r="G66" s="9">
        <v>0</v>
      </c>
      <c r="H66" s="10">
        <f t="shared" si="2"/>
        <v>4.5999999999999999E-3</v>
      </c>
      <c r="I66" s="13">
        <f t="shared" si="3"/>
        <v>13252.63259824902</v>
      </c>
      <c r="J66" s="16">
        <f t="shared" si="13"/>
        <v>0.24111521559148871</v>
      </c>
      <c r="K66" s="17">
        <f t="shared" si="14"/>
        <v>44.1754419941634</v>
      </c>
      <c r="L66" s="36"/>
    </row>
    <row r="67" spans="2:12" x14ac:dyDescent="0.2">
      <c r="B67" s="5">
        <f t="shared" si="7"/>
        <v>51</v>
      </c>
      <c r="C67" s="20">
        <f t="shared" si="8"/>
        <v>300</v>
      </c>
      <c r="D67" s="20">
        <f t="shared" si="9"/>
        <v>21.07</v>
      </c>
      <c r="E67" s="20">
        <f t="shared" si="1"/>
        <v>278.93</v>
      </c>
      <c r="F67" s="20">
        <f t="shared" si="10"/>
        <v>54684.969999999972</v>
      </c>
      <c r="G67" s="6">
        <v>0</v>
      </c>
      <c r="H67" s="7">
        <f t="shared" si="2"/>
        <v>4.5999999999999999E-3</v>
      </c>
      <c r="I67" s="13">
        <f t="shared" si="3"/>
        <v>13491.753388752737</v>
      </c>
      <c r="J67" s="16">
        <f t="shared" si="13"/>
        <v>0.24671776154860731</v>
      </c>
      <c r="K67" s="17">
        <f t="shared" si="14"/>
        <v>44.972511295842459</v>
      </c>
      <c r="L67" s="36"/>
    </row>
    <row r="68" spans="2:12" x14ac:dyDescent="0.2">
      <c r="B68" s="8">
        <f t="shared" si="7"/>
        <v>52</v>
      </c>
      <c r="C68" s="13">
        <f t="shared" si="8"/>
        <v>300</v>
      </c>
      <c r="D68" s="13">
        <f t="shared" si="9"/>
        <v>20.96</v>
      </c>
      <c r="E68" s="13">
        <f t="shared" si="1"/>
        <v>279.04000000000002</v>
      </c>
      <c r="F68" s="13">
        <f t="shared" si="10"/>
        <v>54405.929999999971</v>
      </c>
      <c r="G68" s="9">
        <v>0</v>
      </c>
      <c r="H68" s="10">
        <f t="shared" si="2"/>
        <v>4.5999999999999999E-3</v>
      </c>
      <c r="I68" s="13">
        <f t="shared" si="3"/>
        <v>13731.035585790225</v>
      </c>
      <c r="J68" s="16">
        <f t="shared" si="13"/>
        <v>0.25238123097592913</v>
      </c>
      <c r="K68" s="17">
        <f t="shared" si="14"/>
        <v>45.770118619300753</v>
      </c>
      <c r="L68" s="36"/>
    </row>
    <row r="69" spans="2:12" x14ac:dyDescent="0.2">
      <c r="B69" s="5">
        <f t="shared" si="7"/>
        <v>53</v>
      </c>
      <c r="C69" s="20">
        <f t="shared" si="8"/>
        <v>300</v>
      </c>
      <c r="D69" s="20">
        <f t="shared" si="9"/>
        <v>20.86</v>
      </c>
      <c r="E69" s="20">
        <f t="shared" si="1"/>
        <v>279.14</v>
      </c>
      <c r="F69" s="20">
        <f t="shared" si="10"/>
        <v>54126.789999999972</v>
      </c>
      <c r="G69" s="6">
        <v>0</v>
      </c>
      <c r="H69" s="7">
        <f t="shared" si="2"/>
        <v>4.5999999999999999E-3</v>
      </c>
      <c r="I69" s="13">
        <f t="shared" si="3"/>
        <v>13970.479298310551</v>
      </c>
      <c r="J69" s="16">
        <f t="shared" si="13"/>
        <v>0.2581065549667837</v>
      </c>
      <c r="K69" s="17">
        <f t="shared" si="14"/>
        <v>46.568264327701833</v>
      </c>
      <c r="L69" s="36"/>
    </row>
    <row r="70" spans="2:12" x14ac:dyDescent="0.2">
      <c r="B70" s="8">
        <f t="shared" si="7"/>
        <v>54</v>
      </c>
      <c r="C70" s="13">
        <f t="shared" si="8"/>
        <v>300</v>
      </c>
      <c r="D70" s="13">
        <f t="shared" si="9"/>
        <v>20.75</v>
      </c>
      <c r="E70" s="13">
        <f t="shared" si="1"/>
        <v>279.25</v>
      </c>
      <c r="F70" s="13">
        <f t="shared" si="10"/>
        <v>53847.539999999972</v>
      </c>
      <c r="G70" s="9">
        <v>0</v>
      </c>
      <c r="H70" s="10">
        <f t="shared" si="2"/>
        <v>4.5999999999999999E-3</v>
      </c>
      <c r="I70" s="13">
        <f t="shared" si="3"/>
        <v>14210.084635336856</v>
      </c>
      <c r="J70" s="16">
        <f t="shared" si="13"/>
        <v>0.26389477839353226</v>
      </c>
      <c r="K70" s="17">
        <f t="shared" si="14"/>
        <v>47.366948784456184</v>
      </c>
      <c r="L70" s="36"/>
    </row>
    <row r="71" spans="2:12" x14ac:dyDescent="0.2">
      <c r="B71" s="5">
        <f t="shared" si="7"/>
        <v>55</v>
      </c>
      <c r="C71" s="20">
        <f t="shared" si="8"/>
        <v>300</v>
      </c>
      <c r="D71" s="20">
        <f t="shared" si="9"/>
        <v>20.64</v>
      </c>
      <c r="E71" s="20">
        <f t="shared" si="1"/>
        <v>279.36</v>
      </c>
      <c r="F71" s="20">
        <f t="shared" si="10"/>
        <v>53568.179999999971</v>
      </c>
      <c r="G71" s="6">
        <v>0</v>
      </c>
      <c r="H71" s="7">
        <f t="shared" si="2"/>
        <v>4.5999999999999999E-3</v>
      </c>
      <c r="I71" s="13">
        <f t="shared" si="3"/>
        <v>14449.851705965742</v>
      </c>
      <c r="J71" s="16">
        <f t="shared" si="13"/>
        <v>0.2697469226314157</v>
      </c>
      <c r="K71" s="17">
        <f t="shared" si="14"/>
        <v>48.166172353219139</v>
      </c>
      <c r="L71" s="36"/>
    </row>
    <row r="72" spans="2:12" x14ac:dyDescent="0.2">
      <c r="B72" s="8">
        <f t="shared" si="7"/>
        <v>56</v>
      </c>
      <c r="C72" s="13">
        <f t="shared" si="8"/>
        <v>300</v>
      </c>
      <c r="D72" s="13">
        <f t="shared" si="9"/>
        <v>20.53</v>
      </c>
      <c r="E72" s="13">
        <f t="shared" si="1"/>
        <v>279.47000000000003</v>
      </c>
      <c r="F72" s="13">
        <f t="shared" si="10"/>
        <v>53288.70999999997</v>
      </c>
      <c r="G72" s="9">
        <v>0</v>
      </c>
      <c r="H72" s="10">
        <f t="shared" si="2"/>
        <v>4.5999999999999999E-3</v>
      </c>
      <c r="I72" s="13">
        <f t="shared" si="3"/>
        <v>14689.78061936736</v>
      </c>
      <c r="J72" s="16">
        <f t="shared" si="13"/>
        <v>0.27566403126229494</v>
      </c>
      <c r="K72" s="17">
        <f t="shared" si="14"/>
        <v>48.965935397891201</v>
      </c>
      <c r="L72" s="36"/>
    </row>
    <row r="73" spans="2:12" x14ac:dyDescent="0.2">
      <c r="B73" s="5">
        <f t="shared" si="7"/>
        <v>57</v>
      </c>
      <c r="C73" s="20">
        <f t="shared" si="8"/>
        <v>300</v>
      </c>
      <c r="D73" s="20">
        <f t="shared" si="9"/>
        <v>20.43</v>
      </c>
      <c r="E73" s="20">
        <f t="shared" si="1"/>
        <v>279.57</v>
      </c>
      <c r="F73" s="20">
        <f t="shared" si="10"/>
        <v>53009.13999999997</v>
      </c>
      <c r="G73" s="6">
        <v>0</v>
      </c>
      <c r="H73" s="7">
        <f t="shared" si="2"/>
        <v>4.5999999999999999E-3</v>
      </c>
      <c r="I73" s="13">
        <f t="shared" si="3"/>
        <v>14929.871484785312</v>
      </c>
      <c r="J73" s="16">
        <f t="shared" si="13"/>
        <v>0.28164711754963995</v>
      </c>
      <c r="K73" s="17">
        <f t="shared" si="14"/>
        <v>49.766238282617707</v>
      </c>
      <c r="L73" s="36"/>
    </row>
    <row r="74" spans="2:12" x14ac:dyDescent="0.2">
      <c r="B74" s="8">
        <f t="shared" si="7"/>
        <v>58</v>
      </c>
      <c r="C74" s="13">
        <f t="shared" si="8"/>
        <v>300</v>
      </c>
      <c r="D74" s="13">
        <f t="shared" si="9"/>
        <v>20.32</v>
      </c>
      <c r="E74" s="13">
        <f t="shared" si="1"/>
        <v>279.68</v>
      </c>
      <c r="F74" s="13">
        <f t="shared" si="10"/>
        <v>52729.45999999997</v>
      </c>
      <c r="G74" s="9">
        <v>0</v>
      </c>
      <c r="H74" s="10">
        <f t="shared" si="2"/>
        <v>4.5999999999999999E-3</v>
      </c>
      <c r="I74" s="13">
        <f t="shared" si="3"/>
        <v>15170.12441153759</v>
      </c>
      <c r="J74" s="16">
        <f t="shared" si="13"/>
        <v>0.28769732160233763</v>
      </c>
      <c r="K74" s="17">
        <f t="shared" si="14"/>
        <v>50.567081371791964</v>
      </c>
    </row>
    <row r="75" spans="2:12" x14ac:dyDescent="0.2">
      <c r="B75" s="5">
        <f t="shared" si="7"/>
        <v>59</v>
      </c>
      <c r="C75" s="20">
        <f t="shared" si="8"/>
        <v>300</v>
      </c>
      <c r="D75" s="20">
        <f t="shared" si="9"/>
        <v>20.21</v>
      </c>
      <c r="E75" s="20">
        <f t="shared" si="1"/>
        <v>279.79000000000002</v>
      </c>
      <c r="F75" s="20">
        <f t="shared" si="10"/>
        <v>52449.669999999969</v>
      </c>
      <c r="G75" s="6">
        <v>0</v>
      </c>
      <c r="H75" s="7">
        <f t="shared" si="2"/>
        <v>4.5999999999999999E-3</v>
      </c>
      <c r="I75" s="13">
        <f t="shared" si="3"/>
        <v>15410.539509015263</v>
      </c>
      <c r="J75" s="16">
        <f t="shared" si="13"/>
        <v>0.29381575725863046</v>
      </c>
      <c r="K75" s="17">
        <f t="shared" si="14"/>
        <v>51.368465030050878</v>
      </c>
    </row>
    <row r="76" spans="2:12" x14ac:dyDescent="0.2">
      <c r="B76" s="8">
        <f t="shared" si="7"/>
        <v>60</v>
      </c>
      <c r="C76" s="13">
        <f t="shared" si="8"/>
        <v>300</v>
      </c>
      <c r="D76" s="13">
        <f t="shared" si="9"/>
        <v>20.11</v>
      </c>
      <c r="E76" s="13">
        <f t="shared" si="1"/>
        <v>279.89</v>
      </c>
      <c r="F76" s="13">
        <f t="shared" si="10"/>
        <v>52169.77999999997</v>
      </c>
      <c r="G76" s="9">
        <v>0</v>
      </c>
      <c r="H76" s="10">
        <f t="shared" si="2"/>
        <v>4.5999999999999999E-3</v>
      </c>
      <c r="I76" s="13">
        <f t="shared" si="3"/>
        <v>15651.116886683934</v>
      </c>
      <c r="J76" s="16">
        <f t="shared" si="13"/>
        <v>0.30000350560581135</v>
      </c>
      <c r="K76" s="17">
        <f t="shared" si="14"/>
        <v>52.170389622279778</v>
      </c>
    </row>
    <row r="77" spans="2:12" x14ac:dyDescent="0.2">
      <c r="B77" s="5">
        <f t="shared" si="7"/>
        <v>61</v>
      </c>
      <c r="C77" s="20">
        <f t="shared" si="8"/>
        <v>300</v>
      </c>
      <c r="D77" s="20">
        <f t="shared" si="9"/>
        <v>20</v>
      </c>
      <c r="E77" s="20">
        <f t="shared" si="1"/>
        <v>280</v>
      </c>
      <c r="F77" s="20">
        <f t="shared" si="10"/>
        <v>51889.77999999997</v>
      </c>
      <c r="G77" s="6">
        <v>0</v>
      </c>
      <c r="H77" s="7">
        <f t="shared" si="2"/>
        <v>4.5999999999999999E-3</v>
      </c>
      <c r="I77" s="13">
        <f t="shared" si="3"/>
        <v>15891.856654082439</v>
      </c>
      <c r="J77" s="16">
        <f t="shared" si="13"/>
        <v>0.30626178515465757</v>
      </c>
      <c r="K77" s="17">
        <f t="shared" si="14"/>
        <v>52.972855513608131</v>
      </c>
    </row>
    <row r="78" spans="2:12" x14ac:dyDescent="0.2">
      <c r="B78" s="8">
        <f t="shared" si="7"/>
        <v>62</v>
      </c>
      <c r="C78" s="13">
        <f t="shared" si="8"/>
        <v>300</v>
      </c>
      <c r="D78" s="13">
        <f t="shared" si="9"/>
        <v>19.89</v>
      </c>
      <c r="E78" s="13">
        <f t="shared" si="1"/>
        <v>280.11</v>
      </c>
      <c r="F78" s="13">
        <f t="shared" si="10"/>
        <v>51609.669999999969</v>
      </c>
      <c r="G78" s="9">
        <v>0</v>
      </c>
      <c r="H78" s="10">
        <f t="shared" si="2"/>
        <v>4.5999999999999999E-3</v>
      </c>
      <c r="I78" s="13">
        <f t="shared" si="3"/>
        <v>16132.758920823921</v>
      </c>
      <c r="J78" s="16">
        <f t="shared" si="13"/>
        <v>0.31259178601265869</v>
      </c>
      <c r="K78" s="17">
        <f t="shared" si="14"/>
        <v>53.77586306941307</v>
      </c>
    </row>
    <row r="79" spans="2:12" x14ac:dyDescent="0.2">
      <c r="B79" s="5">
        <f t="shared" si="7"/>
        <v>63</v>
      </c>
      <c r="C79" s="20">
        <f t="shared" si="8"/>
        <v>300</v>
      </c>
      <c r="D79" s="20">
        <f t="shared" si="9"/>
        <v>19.78</v>
      </c>
      <c r="E79" s="20">
        <f t="shared" si="1"/>
        <v>280.22000000000003</v>
      </c>
      <c r="F79" s="20">
        <f t="shared" si="10"/>
        <v>51329.449999999968</v>
      </c>
      <c r="G79" s="6">
        <v>0</v>
      </c>
      <c r="H79" s="7">
        <f t="shared" si="2"/>
        <v>4.5999999999999999E-3</v>
      </c>
      <c r="I79" s="13">
        <f t="shared" si="3"/>
        <v>16373.823796595436</v>
      </c>
      <c r="J79" s="16">
        <f t="shared" si="13"/>
        <v>0.31899472518399175</v>
      </c>
      <c r="K79" s="17">
        <f t="shared" si="14"/>
        <v>54.579412655318123</v>
      </c>
    </row>
    <row r="80" spans="2:12" x14ac:dyDescent="0.2">
      <c r="B80" s="8">
        <f t="shared" si="7"/>
        <v>64</v>
      </c>
      <c r="C80" s="13">
        <f t="shared" si="8"/>
        <v>300</v>
      </c>
      <c r="D80" s="13">
        <f t="shared" si="9"/>
        <v>19.68</v>
      </c>
      <c r="E80" s="13">
        <f t="shared" si="1"/>
        <v>280.32</v>
      </c>
      <c r="F80" s="13">
        <f t="shared" si="10"/>
        <v>51049.129999999968</v>
      </c>
      <c r="G80" s="9">
        <v>0</v>
      </c>
      <c r="H80" s="10">
        <f t="shared" si="2"/>
        <v>4.5999999999999999E-3</v>
      </c>
      <c r="I80" s="13">
        <f t="shared" si="3"/>
        <v>16615.051391158111</v>
      </c>
      <c r="J80" s="16">
        <f t="shared" si="13"/>
        <v>0.32547178357707801</v>
      </c>
      <c r="K80" s="17">
        <f t="shared" si="14"/>
        <v>55.383504637193703</v>
      </c>
    </row>
    <row r="81" spans="2:11" x14ac:dyDescent="0.2">
      <c r="B81" s="5">
        <f t="shared" si="7"/>
        <v>65</v>
      </c>
      <c r="C81" s="20">
        <f t="shared" si="8"/>
        <v>300</v>
      </c>
      <c r="D81" s="20">
        <f t="shared" si="9"/>
        <v>19.57</v>
      </c>
      <c r="E81" s="20">
        <f t="shared" ref="E81:E144" si="19">IFERROR(C81-D81,"")</f>
        <v>280.43</v>
      </c>
      <c r="F81" s="20">
        <f t="shared" si="10"/>
        <v>50768.699999999968</v>
      </c>
      <c r="G81" s="6">
        <v>0</v>
      </c>
      <c r="H81" s="7">
        <f t="shared" ref="H81:H144" si="20">IF(B81&lt;&gt;"",D$14,"")</f>
        <v>4.5999999999999999E-3</v>
      </c>
      <c r="I81" s="13">
        <f t="shared" ref="I81:I144" si="21">IF(C81&lt;&gt;"",FV($R$12/12*0.81,B81,-K$12,-I$16,1),"")</f>
        <v>16856.441814347159</v>
      </c>
      <c r="J81" s="16">
        <f t="shared" si="13"/>
        <v>0.33202429477901091</v>
      </c>
      <c r="K81" s="17">
        <f t="shared" si="14"/>
        <v>56.1881393811572</v>
      </c>
    </row>
    <row r="82" spans="2:11" x14ac:dyDescent="0.2">
      <c r="B82" s="8">
        <f t="shared" ref="B82:B145" si="22">IFERROR(IF(AND(B81&lt;B$10,ISNUMBER(F81),F81-G81&gt;0),B81+1,""),"")</f>
        <v>66</v>
      </c>
      <c r="C82" s="13">
        <f t="shared" ref="C82:C145" si="23">IFERROR(IF(F81&gt;0,ROUND(PMT(H82/12,D$10-B82+1,-F81+G81),2),""),"")</f>
        <v>300</v>
      </c>
      <c r="D82" s="13">
        <f t="shared" ref="D82:D145" si="24">IF(B82&lt;&gt;"",ROUND((F81-G81)*H81/12,2),"")</f>
        <v>19.46</v>
      </c>
      <c r="E82" s="13">
        <f t="shared" si="19"/>
        <v>280.54000000000002</v>
      </c>
      <c r="F82" s="13">
        <f t="shared" ref="F82:F145" si="25">IF(C82&lt;&gt;"",F81-E82-G81,"")</f>
        <v>50488.159999999967</v>
      </c>
      <c r="G82" s="9">
        <v>0</v>
      </c>
      <c r="H82" s="10">
        <f t="shared" si="20"/>
        <v>4.5999999999999999E-3</v>
      </c>
      <c r="I82" s="13">
        <f t="shared" si="21"/>
        <v>17097.995176071781</v>
      </c>
      <c r="J82" s="16">
        <f t="shared" si="13"/>
        <v>0.33865356107395855</v>
      </c>
      <c r="K82" s="17">
        <f t="shared" si="14"/>
        <v>56.993317253572606</v>
      </c>
    </row>
    <row r="83" spans="2:11" x14ac:dyDescent="0.2">
      <c r="B83" s="5">
        <f t="shared" si="22"/>
        <v>67</v>
      </c>
      <c r="C83" s="20">
        <f t="shared" si="23"/>
        <v>300</v>
      </c>
      <c r="D83" s="20">
        <f t="shared" si="24"/>
        <v>19.350000000000001</v>
      </c>
      <c r="E83" s="20">
        <f t="shared" si="19"/>
        <v>280.64999999999998</v>
      </c>
      <c r="F83" s="20">
        <f t="shared" si="25"/>
        <v>50207.509999999966</v>
      </c>
      <c r="G83" s="6">
        <v>0</v>
      </c>
      <c r="H83" s="7">
        <f t="shared" si="20"/>
        <v>4.5999999999999999E-3</v>
      </c>
      <c r="I83" s="13">
        <f t="shared" si="21"/>
        <v>17339.711586315636</v>
      </c>
      <c r="J83" s="16">
        <f t="shared" si="13"/>
        <v>0.3453609148574715</v>
      </c>
      <c r="K83" s="17">
        <f t="shared" si="14"/>
        <v>57.799038621052119</v>
      </c>
    </row>
    <row r="84" spans="2:11" x14ac:dyDescent="0.2">
      <c r="B84" s="8">
        <f t="shared" si="22"/>
        <v>68</v>
      </c>
      <c r="C84" s="13">
        <f t="shared" si="23"/>
        <v>300</v>
      </c>
      <c r="D84" s="13">
        <f t="shared" si="24"/>
        <v>19.25</v>
      </c>
      <c r="E84" s="13">
        <f t="shared" si="19"/>
        <v>280.75</v>
      </c>
      <c r="F84" s="13">
        <f t="shared" si="25"/>
        <v>49926.759999999966</v>
      </c>
      <c r="G84" s="9">
        <v>0</v>
      </c>
      <c r="H84" s="10">
        <f t="shared" si="20"/>
        <v>4.5999999999999999E-3</v>
      </c>
      <c r="I84" s="13">
        <f t="shared" si="21"/>
        <v>17581.591155136368</v>
      </c>
      <c r="J84" s="16">
        <f t="shared" si="13"/>
        <v>0.35214764897895195</v>
      </c>
      <c r="K84" s="17">
        <f t="shared" si="14"/>
        <v>58.605303850454561</v>
      </c>
    </row>
    <row r="85" spans="2:11" x14ac:dyDescent="0.2">
      <c r="B85" s="5">
        <f t="shared" si="22"/>
        <v>69</v>
      </c>
      <c r="C85" s="20">
        <f t="shared" si="23"/>
        <v>300</v>
      </c>
      <c r="D85" s="20">
        <f t="shared" si="24"/>
        <v>19.14</v>
      </c>
      <c r="E85" s="20">
        <f t="shared" si="19"/>
        <v>280.86</v>
      </c>
      <c r="F85" s="20">
        <f t="shared" si="25"/>
        <v>49645.899999999965</v>
      </c>
      <c r="G85" s="6">
        <v>0</v>
      </c>
      <c r="H85" s="7">
        <f t="shared" si="20"/>
        <v>4.5999999999999999E-3</v>
      </c>
      <c r="I85" s="13">
        <f t="shared" si="21"/>
        <v>17823.633992666091</v>
      </c>
      <c r="J85" s="16">
        <f t="shared" si="13"/>
        <v>0.35901522568159916</v>
      </c>
      <c r="K85" s="17">
        <f t="shared" si="14"/>
        <v>59.412113308886973</v>
      </c>
    </row>
    <row r="86" spans="2:11" x14ac:dyDescent="0.2">
      <c r="B86" s="8">
        <f t="shared" si="22"/>
        <v>70</v>
      </c>
      <c r="C86" s="13">
        <f t="shared" si="23"/>
        <v>300</v>
      </c>
      <c r="D86" s="13">
        <f t="shared" si="24"/>
        <v>19.03</v>
      </c>
      <c r="E86" s="13">
        <f t="shared" si="19"/>
        <v>280.97000000000003</v>
      </c>
      <c r="F86" s="13">
        <f t="shared" si="25"/>
        <v>49364.929999999964</v>
      </c>
      <c r="G86" s="9">
        <v>0</v>
      </c>
      <c r="H86" s="10">
        <f t="shared" si="20"/>
        <v>4.5999999999999999E-3</v>
      </c>
      <c r="I86" s="13">
        <f t="shared" si="21"/>
        <v>18065.840209111138</v>
      </c>
      <c r="J86" s="16">
        <f t="shared" si="13"/>
        <v>0.36596507295991609</v>
      </c>
      <c r="K86" s="17">
        <f t="shared" si="14"/>
        <v>60.219467363703792</v>
      </c>
    </row>
    <row r="87" spans="2:11" x14ac:dyDescent="0.2">
      <c r="B87" s="5">
        <f t="shared" si="22"/>
        <v>71</v>
      </c>
      <c r="C87" s="20">
        <f t="shared" si="23"/>
        <v>300</v>
      </c>
      <c r="D87" s="20">
        <f t="shared" si="24"/>
        <v>18.920000000000002</v>
      </c>
      <c r="E87" s="20">
        <f t="shared" si="19"/>
        <v>281.08</v>
      </c>
      <c r="F87" s="20">
        <f t="shared" si="25"/>
        <v>49083.849999999962</v>
      </c>
      <c r="G87" s="6">
        <v>0</v>
      </c>
      <c r="H87" s="7">
        <f t="shared" si="20"/>
        <v>4.5999999999999999E-3</v>
      </c>
      <c r="I87" s="13">
        <f t="shared" si="21"/>
        <v>18308.209914752209</v>
      </c>
      <c r="J87" s="16">
        <f t="shared" si="13"/>
        <v>0.37299865260675807</v>
      </c>
      <c r="K87" s="17">
        <f t="shared" si="14"/>
        <v>61.027366382507367</v>
      </c>
    </row>
    <row r="88" spans="2:11" x14ac:dyDescent="0.2">
      <c r="B88" s="8">
        <f t="shared" si="22"/>
        <v>72</v>
      </c>
      <c r="C88" s="13">
        <f t="shared" si="23"/>
        <v>300</v>
      </c>
      <c r="D88" s="13">
        <f t="shared" si="24"/>
        <v>18.82</v>
      </c>
      <c r="E88" s="13">
        <f t="shared" si="19"/>
        <v>281.18</v>
      </c>
      <c r="F88" s="13">
        <f t="shared" si="25"/>
        <v>48802.669999999962</v>
      </c>
      <c r="G88" s="9">
        <v>0</v>
      </c>
      <c r="H88" s="10">
        <f t="shared" si="20"/>
        <v>4.5999999999999999E-3</v>
      </c>
      <c r="I88" s="13">
        <f t="shared" si="21"/>
        <v>18550.743219944703</v>
      </c>
      <c r="J88" s="16">
        <f t="shared" si="13"/>
        <v>0.38011738333055789</v>
      </c>
      <c r="K88" s="17">
        <f t="shared" si="14"/>
        <v>61.83581073314901</v>
      </c>
    </row>
    <row r="89" spans="2:11" x14ac:dyDescent="0.2">
      <c r="B89" s="5">
        <f t="shared" si="22"/>
        <v>73</v>
      </c>
      <c r="C89" s="20">
        <f t="shared" si="23"/>
        <v>300</v>
      </c>
      <c r="D89" s="20">
        <f t="shared" si="24"/>
        <v>18.71</v>
      </c>
      <c r="E89" s="20">
        <f t="shared" si="19"/>
        <v>281.29000000000002</v>
      </c>
      <c r="F89" s="20">
        <f t="shared" si="25"/>
        <v>48521.379999999961</v>
      </c>
      <c r="G89" s="6">
        <v>0</v>
      </c>
      <c r="H89" s="7">
        <f t="shared" si="20"/>
        <v>4.5999999999999999E-3</v>
      </c>
      <c r="I89" s="13">
        <f t="shared" si="21"/>
        <v>18793.440235118152</v>
      </c>
      <c r="J89" s="16">
        <f t="shared" si="13"/>
        <v>0.3873228715901767</v>
      </c>
      <c r="K89" s="17">
        <f t="shared" si="14"/>
        <v>62.644800783727177</v>
      </c>
    </row>
    <row r="90" spans="2:11" x14ac:dyDescent="0.2">
      <c r="B90" s="8">
        <f t="shared" si="22"/>
        <v>74</v>
      </c>
      <c r="C90" s="13">
        <f t="shared" si="23"/>
        <v>300</v>
      </c>
      <c r="D90" s="13">
        <f t="shared" si="24"/>
        <v>18.600000000000001</v>
      </c>
      <c r="E90" s="13">
        <f t="shared" si="19"/>
        <v>281.39999999999998</v>
      </c>
      <c r="F90" s="13">
        <f t="shared" si="25"/>
        <v>48239.97999999996</v>
      </c>
      <c r="G90" s="9">
        <v>0</v>
      </c>
      <c r="H90" s="10">
        <f t="shared" si="20"/>
        <v>4.5999999999999999E-3</v>
      </c>
      <c r="I90" s="13">
        <f t="shared" si="21"/>
        <v>19036.301070776863</v>
      </c>
      <c r="J90" s="16">
        <f t="shared" si="13"/>
        <v>0.39461668663164617</v>
      </c>
      <c r="K90" s="17">
        <f t="shared" si="14"/>
        <v>63.454336902589539</v>
      </c>
    </row>
    <row r="91" spans="2:11" x14ac:dyDescent="0.2">
      <c r="B91" s="5">
        <f t="shared" si="22"/>
        <v>75</v>
      </c>
      <c r="C91" s="20">
        <f t="shared" si="23"/>
        <v>300</v>
      </c>
      <c r="D91" s="20">
        <f t="shared" si="24"/>
        <v>18.489999999999998</v>
      </c>
      <c r="E91" s="20">
        <f t="shared" si="19"/>
        <v>281.51</v>
      </c>
      <c r="F91" s="20">
        <f t="shared" si="25"/>
        <v>47958.469999999958</v>
      </c>
      <c r="G91" s="6">
        <v>0</v>
      </c>
      <c r="H91" s="7">
        <f t="shared" si="20"/>
        <v>4.5999999999999999E-3</v>
      </c>
      <c r="I91" s="13">
        <f t="shared" si="21"/>
        <v>19279.325837499571</v>
      </c>
      <c r="J91" s="16">
        <f t="shared" si="13"/>
        <v>0.40200043574158201</v>
      </c>
      <c r="K91" s="17">
        <f t="shared" si="14"/>
        <v>64.264419458331901</v>
      </c>
    </row>
    <row r="92" spans="2:11" x14ac:dyDescent="0.2">
      <c r="B92" s="8">
        <f t="shared" si="22"/>
        <v>76</v>
      </c>
      <c r="C92" s="13">
        <f t="shared" si="23"/>
        <v>300</v>
      </c>
      <c r="D92" s="13">
        <f t="shared" si="24"/>
        <v>18.38</v>
      </c>
      <c r="E92" s="13">
        <f t="shared" si="19"/>
        <v>281.62</v>
      </c>
      <c r="F92" s="13">
        <f t="shared" si="25"/>
        <v>47676.849999999955</v>
      </c>
      <c r="G92" s="9">
        <v>0</v>
      </c>
      <c r="H92" s="10">
        <f t="shared" si="20"/>
        <v>4.5999999999999999E-3</v>
      </c>
      <c r="I92" s="13">
        <f t="shared" si="21"/>
        <v>19522.514645939948</v>
      </c>
      <c r="J92" s="16">
        <f t="shared" si="13"/>
        <v>0.40947576540690012</v>
      </c>
      <c r="K92" s="17">
        <f t="shared" si="14"/>
        <v>65.075048819799818</v>
      </c>
    </row>
    <row r="93" spans="2:11" x14ac:dyDescent="0.2">
      <c r="B93" s="5">
        <f t="shared" si="22"/>
        <v>77</v>
      </c>
      <c r="C93" s="20">
        <f t="shared" si="23"/>
        <v>300</v>
      </c>
      <c r="D93" s="20">
        <f t="shared" si="24"/>
        <v>18.28</v>
      </c>
      <c r="E93" s="20">
        <f t="shared" si="19"/>
        <v>281.72000000000003</v>
      </c>
      <c r="F93" s="20">
        <f t="shared" si="25"/>
        <v>47395.129999999954</v>
      </c>
      <c r="G93" s="6">
        <v>0</v>
      </c>
      <c r="H93" s="7">
        <f t="shared" si="20"/>
        <v>4.5999999999999999E-3</v>
      </c>
      <c r="I93" s="13">
        <f t="shared" si="21"/>
        <v>19765.867606825876</v>
      </c>
      <c r="J93" s="16">
        <f t="shared" ref="J93:J156" si="26">IF(AND(F93&lt;&gt;"",F93&gt;1),I93/F93,"")</f>
        <v>0.4170442745241103</v>
      </c>
      <c r="K93" s="17">
        <f t="shared" ref="K93:K156" si="27">IF(AND(F93&lt;&gt;"",F93&gt;1),I93/C93,"")</f>
        <v>65.886225356086257</v>
      </c>
    </row>
    <row r="94" spans="2:11" x14ac:dyDescent="0.2">
      <c r="B94" s="8">
        <f t="shared" si="22"/>
        <v>78</v>
      </c>
      <c r="C94" s="13">
        <f t="shared" si="23"/>
        <v>300</v>
      </c>
      <c r="D94" s="13">
        <f t="shared" si="24"/>
        <v>18.170000000000002</v>
      </c>
      <c r="E94" s="13">
        <f t="shared" si="19"/>
        <v>281.83</v>
      </c>
      <c r="F94" s="13">
        <f t="shared" si="25"/>
        <v>47113.299999999952</v>
      </c>
      <c r="G94" s="9">
        <v>0</v>
      </c>
      <c r="H94" s="10">
        <f t="shared" si="20"/>
        <v>4.5999999999999999E-3</v>
      </c>
      <c r="I94" s="13">
        <f t="shared" si="21"/>
        <v>20009.384830960451</v>
      </c>
      <c r="J94" s="16">
        <f t="shared" si="26"/>
        <v>0.42470777531950576</v>
      </c>
      <c r="K94" s="17">
        <f t="shared" si="27"/>
        <v>66.697949436534842</v>
      </c>
    </row>
    <row r="95" spans="2:11" x14ac:dyDescent="0.2">
      <c r="B95" s="5">
        <f t="shared" si="22"/>
        <v>79</v>
      </c>
      <c r="C95" s="20">
        <f t="shared" si="23"/>
        <v>300</v>
      </c>
      <c r="D95" s="20">
        <f t="shared" si="24"/>
        <v>18.059999999999999</v>
      </c>
      <c r="E95" s="20">
        <f t="shared" si="19"/>
        <v>281.94</v>
      </c>
      <c r="F95" s="20">
        <f t="shared" si="25"/>
        <v>46831.35999999995</v>
      </c>
      <c r="G95" s="6">
        <v>0</v>
      </c>
      <c r="H95" s="7">
        <f t="shared" si="20"/>
        <v>4.5999999999999999E-3</v>
      </c>
      <c r="I95" s="13">
        <f t="shared" si="21"/>
        <v>20253.066429221377</v>
      </c>
      <c r="J95" s="16">
        <f t="shared" si="26"/>
        <v>0.43246803913491727</v>
      </c>
      <c r="K95" s="17">
        <f t="shared" si="27"/>
        <v>67.510221430737928</v>
      </c>
    </row>
    <row r="96" spans="2:11" x14ac:dyDescent="0.2">
      <c r="B96" s="8">
        <f t="shared" si="22"/>
        <v>80</v>
      </c>
      <c r="C96" s="13">
        <f t="shared" si="23"/>
        <v>300</v>
      </c>
      <c r="D96" s="13">
        <f t="shared" si="24"/>
        <v>17.95</v>
      </c>
      <c r="E96" s="13">
        <f t="shared" si="19"/>
        <v>282.05</v>
      </c>
      <c r="F96" s="13">
        <f t="shared" si="25"/>
        <v>46549.309999999947</v>
      </c>
      <c r="G96" s="9">
        <v>0</v>
      </c>
      <c r="H96" s="10">
        <f t="shared" si="20"/>
        <v>4.5999999999999999E-3</v>
      </c>
      <c r="I96" s="13">
        <f t="shared" si="21"/>
        <v>20496.912512561124</v>
      </c>
      <c r="J96" s="16">
        <f t="shared" si="26"/>
        <v>0.44032688159203964</v>
      </c>
      <c r="K96" s="17">
        <f t="shared" si="27"/>
        <v>68.323041708537076</v>
      </c>
    </row>
    <row r="97" spans="2:11" x14ac:dyDescent="0.2">
      <c r="B97" s="5">
        <f t="shared" si="22"/>
        <v>81</v>
      </c>
      <c r="C97" s="20">
        <f t="shared" si="23"/>
        <v>300</v>
      </c>
      <c r="D97" s="20">
        <f t="shared" si="24"/>
        <v>17.84</v>
      </c>
      <c r="E97" s="20">
        <f t="shared" si="19"/>
        <v>282.16000000000003</v>
      </c>
      <c r="F97" s="20">
        <f t="shared" si="25"/>
        <v>46267.149999999943</v>
      </c>
      <c r="G97" s="6">
        <v>0</v>
      </c>
      <c r="H97" s="7">
        <f t="shared" si="20"/>
        <v>4.5999999999999999E-3</v>
      </c>
      <c r="I97" s="13">
        <f t="shared" si="21"/>
        <v>20740.923192007122</v>
      </c>
      <c r="J97" s="16">
        <f t="shared" si="26"/>
        <v>0.44828616398475263</v>
      </c>
      <c r="K97" s="17">
        <f t="shared" si="27"/>
        <v>69.13641064002374</v>
      </c>
    </row>
    <row r="98" spans="2:11" x14ac:dyDescent="0.2">
      <c r="B98" s="8">
        <f t="shared" si="22"/>
        <v>82</v>
      </c>
      <c r="C98" s="13">
        <f t="shared" si="23"/>
        <v>300</v>
      </c>
      <c r="D98" s="13">
        <f t="shared" si="24"/>
        <v>17.739999999999998</v>
      </c>
      <c r="E98" s="13">
        <f t="shared" si="19"/>
        <v>282.26</v>
      </c>
      <c r="F98" s="13">
        <f t="shared" si="25"/>
        <v>45984.889999999941</v>
      </c>
      <c r="G98" s="9">
        <v>0</v>
      </c>
      <c r="H98" s="10">
        <f t="shared" si="20"/>
        <v>4.5999999999999999E-3</v>
      </c>
      <c r="I98" s="13">
        <f t="shared" si="21"/>
        <v>20985.098578661669</v>
      </c>
      <c r="J98" s="16">
        <f t="shared" si="26"/>
        <v>0.45634769548566273</v>
      </c>
      <c r="K98" s="17">
        <f t="shared" si="27"/>
        <v>69.950328595538892</v>
      </c>
    </row>
    <row r="99" spans="2:11" x14ac:dyDescent="0.2">
      <c r="B99" s="5">
        <f t="shared" si="22"/>
        <v>83</v>
      </c>
      <c r="C99" s="20">
        <f t="shared" si="23"/>
        <v>300</v>
      </c>
      <c r="D99" s="20">
        <f t="shared" si="24"/>
        <v>17.63</v>
      </c>
      <c r="E99" s="20">
        <f t="shared" si="19"/>
        <v>282.37</v>
      </c>
      <c r="F99" s="20">
        <f t="shared" si="25"/>
        <v>45702.519999999939</v>
      </c>
      <c r="G99" s="6">
        <v>0</v>
      </c>
      <c r="H99" s="7">
        <f t="shared" si="20"/>
        <v>4.5999999999999999E-3</v>
      </c>
      <c r="I99" s="13">
        <f t="shared" si="21"/>
        <v>21229.438783702251</v>
      </c>
      <c r="J99" s="16">
        <f t="shared" si="26"/>
        <v>0.4645135275626438</v>
      </c>
      <c r="K99" s="17">
        <f t="shared" si="27"/>
        <v>70.764795945674166</v>
      </c>
    </row>
    <row r="100" spans="2:11" x14ac:dyDescent="0.2">
      <c r="B100" s="8">
        <f t="shared" si="22"/>
        <v>84</v>
      </c>
      <c r="C100" s="13">
        <f t="shared" si="23"/>
        <v>300</v>
      </c>
      <c r="D100" s="13">
        <f t="shared" si="24"/>
        <v>17.52</v>
      </c>
      <c r="E100" s="13">
        <f t="shared" si="19"/>
        <v>282.48</v>
      </c>
      <c r="F100" s="13">
        <f t="shared" si="25"/>
        <v>45420.039999999935</v>
      </c>
      <c r="G100" s="9">
        <v>0</v>
      </c>
      <c r="H100" s="10">
        <f t="shared" si="20"/>
        <v>4.5999999999999999E-3</v>
      </c>
      <c r="I100" s="13">
        <f t="shared" si="21"/>
        <v>21473.943918381276</v>
      </c>
      <c r="J100" s="16">
        <f t="shared" si="26"/>
        <v>0.47278566726011922</v>
      </c>
      <c r="K100" s="17">
        <f t="shared" si="27"/>
        <v>71.579813061270912</v>
      </c>
    </row>
    <row r="101" spans="2:11" x14ac:dyDescent="0.2">
      <c r="B101" s="5">
        <f t="shared" si="22"/>
        <v>85</v>
      </c>
      <c r="C101" s="20">
        <f t="shared" si="23"/>
        <v>300</v>
      </c>
      <c r="D101" s="20">
        <f t="shared" si="24"/>
        <v>17.41</v>
      </c>
      <c r="E101" s="20">
        <f t="shared" si="19"/>
        <v>282.58999999999997</v>
      </c>
      <c r="F101" s="20">
        <f t="shared" si="25"/>
        <v>45137.449999999939</v>
      </c>
      <c r="G101" s="6">
        <v>0</v>
      </c>
      <c r="H101" s="7">
        <f t="shared" si="20"/>
        <v>4.5999999999999999E-3</v>
      </c>
      <c r="I101" s="13">
        <f t="shared" si="21"/>
        <v>21718.614094026125</v>
      </c>
      <c r="J101" s="16">
        <f t="shared" si="26"/>
        <v>0.48116617341090723</v>
      </c>
      <c r="K101" s="17">
        <f t="shared" si="27"/>
        <v>72.395380313420418</v>
      </c>
    </row>
    <row r="102" spans="2:11" x14ac:dyDescent="0.2">
      <c r="B102" s="8">
        <f t="shared" si="22"/>
        <v>86</v>
      </c>
      <c r="C102" s="13">
        <f t="shared" si="23"/>
        <v>300</v>
      </c>
      <c r="D102" s="13">
        <f t="shared" si="24"/>
        <v>17.3</v>
      </c>
      <c r="E102" s="13">
        <f t="shared" si="19"/>
        <v>282.7</v>
      </c>
      <c r="F102" s="13">
        <f t="shared" si="25"/>
        <v>44854.749999999942</v>
      </c>
      <c r="G102" s="9">
        <v>0</v>
      </c>
      <c r="H102" s="10">
        <f t="shared" si="20"/>
        <v>4.5999999999999999E-3</v>
      </c>
      <c r="I102" s="13">
        <f t="shared" si="21"/>
        <v>21963.449422039568</v>
      </c>
      <c r="J102" s="16">
        <f t="shared" si="26"/>
        <v>0.48965715831744905</v>
      </c>
      <c r="K102" s="17">
        <f t="shared" si="27"/>
        <v>73.211498073465222</v>
      </c>
    </row>
    <row r="103" spans="2:11" x14ac:dyDescent="0.2">
      <c r="B103" s="5">
        <f t="shared" si="22"/>
        <v>87</v>
      </c>
      <c r="C103" s="20">
        <f t="shared" si="23"/>
        <v>300</v>
      </c>
      <c r="D103" s="20">
        <f t="shared" si="24"/>
        <v>17.190000000000001</v>
      </c>
      <c r="E103" s="20">
        <f t="shared" si="19"/>
        <v>282.81</v>
      </c>
      <c r="F103" s="20">
        <f t="shared" si="25"/>
        <v>44571.939999999944</v>
      </c>
      <c r="G103" s="6">
        <v>0</v>
      </c>
      <c r="H103" s="7">
        <f t="shared" si="20"/>
        <v>4.5999999999999999E-3</v>
      </c>
      <c r="I103" s="13">
        <f t="shared" si="21"/>
        <v>22208.450013899484</v>
      </c>
      <c r="J103" s="16">
        <f t="shared" si="26"/>
        <v>0.49826078949894287</v>
      </c>
      <c r="K103" s="17">
        <f t="shared" si="27"/>
        <v>74.028166712998285</v>
      </c>
    </row>
    <row r="104" spans="2:11" x14ac:dyDescent="0.2">
      <c r="B104" s="8">
        <f t="shared" si="22"/>
        <v>88</v>
      </c>
      <c r="C104" s="13">
        <f t="shared" si="23"/>
        <v>300</v>
      </c>
      <c r="D104" s="13">
        <f t="shared" si="24"/>
        <v>17.09</v>
      </c>
      <c r="E104" s="13">
        <f t="shared" si="19"/>
        <v>282.91000000000003</v>
      </c>
      <c r="F104" s="13">
        <f t="shared" si="25"/>
        <v>44289.029999999941</v>
      </c>
      <c r="G104" s="9">
        <v>0</v>
      </c>
      <c r="H104" s="10">
        <f t="shared" si="20"/>
        <v>4.5999999999999999E-3</v>
      </c>
      <c r="I104" s="13">
        <f t="shared" si="21"/>
        <v>22453.61598115892</v>
      </c>
      <c r="J104" s="16">
        <f t="shared" si="26"/>
        <v>0.50697917703681816</v>
      </c>
      <c r="K104" s="17">
        <f t="shared" si="27"/>
        <v>74.845386603863062</v>
      </c>
    </row>
    <row r="105" spans="2:11" x14ac:dyDescent="0.2">
      <c r="B105" s="5">
        <f t="shared" si="22"/>
        <v>89</v>
      </c>
      <c r="C105" s="20">
        <f t="shared" si="23"/>
        <v>300</v>
      </c>
      <c r="D105" s="20">
        <f t="shared" si="24"/>
        <v>16.98</v>
      </c>
      <c r="E105" s="20">
        <f t="shared" si="19"/>
        <v>283.02</v>
      </c>
      <c r="F105" s="20">
        <f t="shared" si="25"/>
        <v>44006.009999999944</v>
      </c>
      <c r="G105" s="6">
        <v>0</v>
      </c>
      <c r="H105" s="7">
        <f t="shared" si="20"/>
        <v>4.5999999999999999E-3</v>
      </c>
      <c r="I105" s="13">
        <f t="shared" si="21"/>
        <v>22698.947435446109</v>
      </c>
      <c r="J105" s="16">
        <f t="shared" si="26"/>
        <v>0.5158147133867883</v>
      </c>
      <c r="K105" s="17">
        <f t="shared" si="27"/>
        <v>75.663158118153703</v>
      </c>
    </row>
    <row r="106" spans="2:11" x14ac:dyDescent="0.2">
      <c r="B106" s="8">
        <f t="shared" si="22"/>
        <v>90</v>
      </c>
      <c r="C106" s="13">
        <f t="shared" si="23"/>
        <v>300</v>
      </c>
      <c r="D106" s="13">
        <f t="shared" si="24"/>
        <v>16.87</v>
      </c>
      <c r="E106" s="13">
        <f t="shared" si="19"/>
        <v>283.13</v>
      </c>
      <c r="F106" s="13">
        <f t="shared" si="25"/>
        <v>43722.879999999946</v>
      </c>
      <c r="G106" s="9">
        <v>0</v>
      </c>
      <c r="H106" s="10">
        <f t="shared" si="20"/>
        <v>4.5999999999999999E-3</v>
      </c>
      <c r="I106" s="13">
        <f t="shared" si="21"/>
        <v>22944.444488465044</v>
      </c>
      <c r="J106" s="16">
        <f t="shared" si="26"/>
        <v>0.52476974271743015</v>
      </c>
      <c r="K106" s="17">
        <f t="shared" si="27"/>
        <v>76.481481628216812</v>
      </c>
    </row>
    <row r="107" spans="2:11" x14ac:dyDescent="0.2">
      <c r="B107" s="5">
        <f t="shared" si="22"/>
        <v>91</v>
      </c>
      <c r="C107" s="20">
        <f t="shared" si="23"/>
        <v>300</v>
      </c>
      <c r="D107" s="20">
        <f t="shared" si="24"/>
        <v>16.760000000000002</v>
      </c>
      <c r="E107" s="20">
        <f t="shared" si="19"/>
        <v>283.24</v>
      </c>
      <c r="F107" s="20">
        <f t="shared" si="25"/>
        <v>43439.639999999948</v>
      </c>
      <c r="G107" s="6">
        <v>0</v>
      </c>
      <c r="H107" s="7">
        <f t="shared" si="20"/>
        <v>4.5999999999999999E-3</v>
      </c>
      <c r="I107" s="13">
        <f t="shared" si="21"/>
        <v>23190.107251994701</v>
      </c>
      <c r="J107" s="16">
        <f t="shared" si="26"/>
        <v>0.53384667211778758</v>
      </c>
      <c r="K107" s="17">
        <f t="shared" si="27"/>
        <v>77.300357506649007</v>
      </c>
    </row>
    <row r="108" spans="2:11" x14ac:dyDescent="0.2">
      <c r="B108" s="8">
        <f t="shared" si="22"/>
        <v>92</v>
      </c>
      <c r="C108" s="13">
        <f t="shared" si="23"/>
        <v>300</v>
      </c>
      <c r="D108" s="13">
        <f t="shared" si="24"/>
        <v>16.649999999999999</v>
      </c>
      <c r="E108" s="13">
        <f t="shared" si="19"/>
        <v>283.35000000000002</v>
      </c>
      <c r="F108" s="13">
        <f t="shared" si="25"/>
        <v>43156.28999999995</v>
      </c>
      <c r="G108" s="9">
        <v>0</v>
      </c>
      <c r="H108" s="10">
        <f t="shared" si="20"/>
        <v>4.5999999999999999E-3</v>
      </c>
      <c r="I108" s="13">
        <f t="shared" si="21"/>
        <v>23435.935837889814</v>
      </c>
      <c r="J108" s="16">
        <f t="shared" si="26"/>
        <v>0.54304797372271441</v>
      </c>
      <c r="K108" s="17">
        <f t="shared" si="27"/>
        <v>78.119786126299374</v>
      </c>
    </row>
    <row r="109" spans="2:11" x14ac:dyDescent="0.2">
      <c r="B109" s="5">
        <f t="shared" si="22"/>
        <v>93</v>
      </c>
      <c r="C109" s="20">
        <f t="shared" si="23"/>
        <v>300</v>
      </c>
      <c r="D109" s="20">
        <f t="shared" si="24"/>
        <v>16.54</v>
      </c>
      <c r="E109" s="20">
        <f t="shared" si="19"/>
        <v>283.45999999999998</v>
      </c>
      <c r="F109" s="20">
        <f t="shared" si="25"/>
        <v>42872.829999999951</v>
      </c>
      <c r="G109" s="6">
        <v>0</v>
      </c>
      <c r="H109" s="7">
        <f t="shared" si="20"/>
        <v>4.5999999999999999E-3</v>
      </c>
      <c r="I109" s="13">
        <f t="shared" si="21"/>
        <v>23681.930358080379</v>
      </c>
      <c r="J109" s="16">
        <f t="shared" si="26"/>
        <v>0.55237618692492207</v>
      </c>
      <c r="K109" s="17">
        <f t="shared" si="27"/>
        <v>78.939767860267935</v>
      </c>
    </row>
    <row r="110" spans="2:11" x14ac:dyDescent="0.2">
      <c r="B110" s="8">
        <f t="shared" si="22"/>
        <v>94</v>
      </c>
      <c r="C110" s="13">
        <f t="shared" si="23"/>
        <v>300</v>
      </c>
      <c r="D110" s="13">
        <f t="shared" si="24"/>
        <v>16.43</v>
      </c>
      <c r="E110" s="13">
        <f t="shared" si="19"/>
        <v>283.57</v>
      </c>
      <c r="F110" s="13">
        <f t="shared" si="25"/>
        <v>42589.259999999951</v>
      </c>
      <c r="G110" s="9">
        <v>0</v>
      </c>
      <c r="H110" s="10">
        <f t="shared" si="20"/>
        <v>4.5999999999999999E-3</v>
      </c>
      <c r="I110" s="13">
        <f t="shared" si="21"/>
        <v>23928.09092457201</v>
      </c>
      <c r="J110" s="16">
        <f t="shared" si="26"/>
        <v>0.56183392067793703</v>
      </c>
      <c r="K110" s="17">
        <f t="shared" si="27"/>
        <v>79.760303081906699</v>
      </c>
    </row>
    <row r="111" spans="2:11" x14ac:dyDescent="0.2">
      <c r="B111" s="5">
        <f t="shared" si="22"/>
        <v>95</v>
      </c>
      <c r="C111" s="20">
        <f t="shared" si="23"/>
        <v>300</v>
      </c>
      <c r="D111" s="20">
        <f t="shared" si="24"/>
        <v>16.329999999999998</v>
      </c>
      <c r="E111" s="20">
        <f t="shared" si="19"/>
        <v>283.67</v>
      </c>
      <c r="F111" s="20">
        <f t="shared" si="25"/>
        <v>42305.589999999953</v>
      </c>
      <c r="G111" s="6">
        <v>0</v>
      </c>
      <c r="H111" s="7">
        <f t="shared" si="20"/>
        <v>4.5999999999999999E-3</v>
      </c>
      <c r="I111" s="13">
        <f t="shared" si="21"/>
        <v>24174.41764944607</v>
      </c>
      <c r="J111" s="16">
        <f t="shared" si="26"/>
        <v>0.57142372082379889</v>
      </c>
      <c r="K111" s="17">
        <f t="shared" si="27"/>
        <v>80.58139216482023</v>
      </c>
    </row>
    <row r="112" spans="2:11" x14ac:dyDescent="0.2">
      <c r="B112" s="8">
        <f t="shared" si="22"/>
        <v>96</v>
      </c>
      <c r="C112" s="13">
        <f t="shared" si="23"/>
        <v>300</v>
      </c>
      <c r="D112" s="13">
        <f t="shared" si="24"/>
        <v>16.22</v>
      </c>
      <c r="E112" s="13">
        <f t="shared" si="19"/>
        <v>283.77999999999997</v>
      </c>
      <c r="F112" s="13">
        <f t="shared" si="25"/>
        <v>42021.809999999954</v>
      </c>
      <c r="G112" s="9">
        <v>0</v>
      </c>
      <c r="H112" s="10">
        <f t="shared" si="20"/>
        <v>4.5999999999999999E-3</v>
      </c>
      <c r="I112" s="13">
        <f t="shared" si="21"/>
        <v>24420.91064485949</v>
      </c>
      <c r="J112" s="16">
        <f t="shared" si="26"/>
        <v>0.58114847134998504</v>
      </c>
      <c r="K112" s="17">
        <f t="shared" si="27"/>
        <v>81.403035482864965</v>
      </c>
    </row>
    <row r="113" spans="2:11" x14ac:dyDescent="0.2">
      <c r="B113" s="5">
        <f t="shared" si="22"/>
        <v>97</v>
      </c>
      <c r="C113" s="20">
        <f t="shared" si="23"/>
        <v>300</v>
      </c>
      <c r="D113" s="20">
        <f t="shared" si="24"/>
        <v>16.11</v>
      </c>
      <c r="E113" s="20">
        <f t="shared" si="19"/>
        <v>283.89</v>
      </c>
      <c r="F113" s="20">
        <f t="shared" si="25"/>
        <v>41737.919999999955</v>
      </c>
      <c r="G113" s="6">
        <v>0</v>
      </c>
      <c r="H113" s="7">
        <f t="shared" si="20"/>
        <v>4.5999999999999999E-3</v>
      </c>
      <c r="I113" s="13">
        <f t="shared" si="21"/>
        <v>24667.570023044751</v>
      </c>
      <c r="J113" s="16">
        <f t="shared" si="26"/>
        <v>0.59101100445457699</v>
      </c>
      <c r="K113" s="17">
        <f t="shared" si="27"/>
        <v>82.225233410149173</v>
      </c>
    </row>
    <row r="114" spans="2:11" x14ac:dyDescent="0.2">
      <c r="B114" s="8">
        <f t="shared" si="22"/>
        <v>98</v>
      </c>
      <c r="C114" s="13">
        <f t="shared" si="23"/>
        <v>300</v>
      </c>
      <c r="D114" s="13">
        <f t="shared" si="24"/>
        <v>16</v>
      </c>
      <c r="E114" s="13">
        <f t="shared" si="19"/>
        <v>284</v>
      </c>
      <c r="F114" s="13">
        <f t="shared" si="25"/>
        <v>41453.919999999955</v>
      </c>
      <c r="G114" s="9">
        <v>0</v>
      </c>
      <c r="H114" s="10">
        <f t="shared" si="20"/>
        <v>4.5999999999999999E-3</v>
      </c>
      <c r="I114" s="13">
        <f t="shared" si="21"/>
        <v>24914.395896310354</v>
      </c>
      <c r="J114" s="16">
        <f t="shared" si="26"/>
        <v>0.60101423209941018</v>
      </c>
      <c r="K114" s="17">
        <f t="shared" si="27"/>
        <v>83.047986321034514</v>
      </c>
    </row>
    <row r="115" spans="2:11" x14ac:dyDescent="0.2">
      <c r="B115" s="5">
        <f t="shared" si="22"/>
        <v>99</v>
      </c>
      <c r="C115" s="20">
        <f t="shared" si="23"/>
        <v>300</v>
      </c>
      <c r="D115" s="20">
        <f t="shared" si="24"/>
        <v>15.89</v>
      </c>
      <c r="E115" s="20">
        <f t="shared" si="19"/>
        <v>284.11</v>
      </c>
      <c r="F115" s="20">
        <f t="shared" si="25"/>
        <v>41169.809999999954</v>
      </c>
      <c r="G115" s="6">
        <v>0</v>
      </c>
      <c r="H115" s="7">
        <f t="shared" si="20"/>
        <v>4.5999999999999999E-3</v>
      </c>
      <c r="I115" s="13">
        <f t="shared" si="21"/>
        <v>25161.388377040268</v>
      </c>
      <c r="J115" s="16">
        <f t="shared" si="26"/>
        <v>0.61116114883795425</v>
      </c>
      <c r="K115" s="17">
        <f t="shared" si="27"/>
        <v>83.871294590134227</v>
      </c>
    </row>
    <row r="116" spans="2:11" x14ac:dyDescent="0.2">
      <c r="B116" s="8">
        <f t="shared" si="22"/>
        <v>100</v>
      </c>
      <c r="C116" s="13">
        <f t="shared" si="23"/>
        <v>300</v>
      </c>
      <c r="D116" s="13">
        <f t="shared" si="24"/>
        <v>15.78</v>
      </c>
      <c r="E116" s="13">
        <f t="shared" si="19"/>
        <v>284.22000000000003</v>
      </c>
      <c r="F116" s="13">
        <f t="shared" si="25"/>
        <v>40885.589999999953</v>
      </c>
      <c r="G116" s="9">
        <v>0</v>
      </c>
      <c r="H116" s="10">
        <f t="shared" si="20"/>
        <v>4.5999999999999999E-3</v>
      </c>
      <c r="I116" s="13">
        <f t="shared" si="21"/>
        <v>25408.547577694797</v>
      </c>
      <c r="J116" s="16">
        <f t="shared" si="26"/>
        <v>0.62145483476439567</v>
      </c>
      <c r="K116" s="17">
        <f t="shared" si="27"/>
        <v>84.695158592315991</v>
      </c>
    </row>
    <row r="117" spans="2:11" x14ac:dyDescent="0.2">
      <c r="B117" s="5">
        <f t="shared" si="22"/>
        <v>101</v>
      </c>
      <c r="C117" s="20">
        <f t="shared" si="23"/>
        <v>300</v>
      </c>
      <c r="D117" s="20">
        <f t="shared" si="24"/>
        <v>15.67</v>
      </c>
      <c r="E117" s="20">
        <f t="shared" si="19"/>
        <v>284.33</v>
      </c>
      <c r="F117" s="20">
        <f t="shared" si="25"/>
        <v>40601.259999999951</v>
      </c>
      <c r="G117" s="6">
        <v>0</v>
      </c>
      <c r="H117" s="7">
        <f t="shared" si="20"/>
        <v>4.5999999999999999E-3</v>
      </c>
      <c r="I117" s="13">
        <f t="shared" si="21"/>
        <v>25655.873610809776</v>
      </c>
      <c r="J117" s="16">
        <f t="shared" si="26"/>
        <v>0.63189845858995031</v>
      </c>
      <c r="K117" s="17">
        <f t="shared" si="27"/>
        <v>85.519578702699249</v>
      </c>
    </row>
    <row r="118" spans="2:11" x14ac:dyDescent="0.2">
      <c r="B118" s="8">
        <f t="shared" si="22"/>
        <v>102</v>
      </c>
      <c r="C118" s="13">
        <f t="shared" si="23"/>
        <v>300</v>
      </c>
      <c r="D118" s="13">
        <f t="shared" si="24"/>
        <v>15.56</v>
      </c>
      <c r="E118" s="13">
        <f t="shared" si="19"/>
        <v>284.44</v>
      </c>
      <c r="F118" s="13">
        <f t="shared" si="25"/>
        <v>40316.819999999949</v>
      </c>
      <c r="G118" s="9">
        <v>0</v>
      </c>
      <c r="H118" s="10">
        <f t="shared" si="20"/>
        <v>4.5999999999999999E-3</v>
      </c>
      <c r="I118" s="13">
        <f t="shared" si="21"/>
        <v>25903.366588997011</v>
      </c>
      <c r="J118" s="16">
        <f t="shared" si="26"/>
        <v>0.64249528085293051</v>
      </c>
      <c r="K118" s="17">
        <f t="shared" si="27"/>
        <v>86.344555296656708</v>
      </c>
    </row>
    <row r="119" spans="2:11" x14ac:dyDescent="0.2">
      <c r="B119" s="5">
        <f t="shared" si="22"/>
        <v>103</v>
      </c>
      <c r="C119" s="20">
        <f t="shared" si="23"/>
        <v>300</v>
      </c>
      <c r="D119" s="20">
        <f t="shared" si="24"/>
        <v>15.45</v>
      </c>
      <c r="E119" s="20">
        <f t="shared" si="19"/>
        <v>284.55</v>
      </c>
      <c r="F119" s="20">
        <f t="shared" si="25"/>
        <v>40032.269999999946</v>
      </c>
      <c r="G119" s="6">
        <v>0</v>
      </c>
      <c r="H119" s="7">
        <f t="shared" si="20"/>
        <v>4.5999999999999999E-3</v>
      </c>
      <c r="I119" s="13">
        <f t="shared" si="21"/>
        <v>26151.026624944581</v>
      </c>
      <c r="J119" s="16">
        <f t="shared" si="26"/>
        <v>0.65324865726936332</v>
      </c>
      <c r="K119" s="17">
        <f t="shared" si="27"/>
        <v>87.170088749815264</v>
      </c>
    </row>
    <row r="120" spans="2:11" x14ac:dyDescent="0.2">
      <c r="B120" s="8">
        <f t="shared" si="22"/>
        <v>104</v>
      </c>
      <c r="C120" s="13">
        <f t="shared" si="23"/>
        <v>300</v>
      </c>
      <c r="D120" s="13">
        <f t="shared" si="24"/>
        <v>15.35</v>
      </c>
      <c r="E120" s="13">
        <f t="shared" si="19"/>
        <v>284.64999999999998</v>
      </c>
      <c r="F120" s="13">
        <f t="shared" si="25"/>
        <v>39747.619999999944</v>
      </c>
      <c r="G120" s="9">
        <v>0</v>
      </c>
      <c r="H120" s="10">
        <f t="shared" si="20"/>
        <v>4.5999999999999999E-3</v>
      </c>
      <c r="I120" s="13">
        <f t="shared" si="21"/>
        <v>26398.853831416392</v>
      </c>
      <c r="J120" s="16">
        <f t="shared" si="26"/>
        <v>0.66416187513658498</v>
      </c>
      <c r="K120" s="17">
        <f t="shared" si="27"/>
        <v>87.996179438054639</v>
      </c>
    </row>
    <row r="121" spans="2:11" x14ac:dyDescent="0.2">
      <c r="B121" s="5">
        <f t="shared" si="22"/>
        <v>105</v>
      </c>
      <c r="C121" s="20">
        <f t="shared" si="23"/>
        <v>300</v>
      </c>
      <c r="D121" s="20">
        <f t="shared" si="24"/>
        <v>15.24</v>
      </c>
      <c r="E121" s="20">
        <f t="shared" si="19"/>
        <v>284.76</v>
      </c>
      <c r="F121" s="20">
        <f t="shared" si="25"/>
        <v>39462.859999999942</v>
      </c>
      <c r="G121" s="6">
        <v>0</v>
      </c>
      <c r="H121" s="7">
        <f t="shared" si="20"/>
        <v>4.5999999999999999E-3</v>
      </c>
      <c r="I121" s="13">
        <f t="shared" si="21"/>
        <v>26646.848321252623</v>
      </c>
      <c r="J121" s="16">
        <f t="shared" si="26"/>
        <v>0.67523865024614693</v>
      </c>
      <c r="K121" s="17">
        <f t="shared" si="27"/>
        <v>88.822827737508746</v>
      </c>
    </row>
    <row r="122" spans="2:11" x14ac:dyDescent="0.2">
      <c r="B122" s="8">
        <f t="shared" si="22"/>
        <v>106</v>
      </c>
      <c r="C122" s="13">
        <f t="shared" si="23"/>
        <v>300</v>
      </c>
      <c r="D122" s="13">
        <f t="shared" si="24"/>
        <v>15.13</v>
      </c>
      <c r="E122" s="13">
        <f t="shared" si="19"/>
        <v>284.87</v>
      </c>
      <c r="F122" s="13">
        <f t="shared" si="25"/>
        <v>39177.98999999994</v>
      </c>
      <c r="G122" s="9">
        <v>0</v>
      </c>
      <c r="H122" s="10">
        <f t="shared" si="20"/>
        <v>4.5999999999999999E-3</v>
      </c>
      <c r="I122" s="13">
        <f t="shared" si="21"/>
        <v>26895.010207369443</v>
      </c>
      <c r="J122" s="16">
        <f t="shared" si="26"/>
        <v>0.68648264516299806</v>
      </c>
      <c r="K122" s="17">
        <f t="shared" si="27"/>
        <v>89.650034024564818</v>
      </c>
    </row>
    <row r="123" spans="2:11" x14ac:dyDescent="0.2">
      <c r="B123" s="5">
        <f t="shared" si="22"/>
        <v>107</v>
      </c>
      <c r="C123" s="20">
        <f t="shared" si="23"/>
        <v>300</v>
      </c>
      <c r="D123" s="20">
        <f t="shared" si="24"/>
        <v>15.02</v>
      </c>
      <c r="E123" s="20">
        <f t="shared" si="19"/>
        <v>284.98</v>
      </c>
      <c r="F123" s="20">
        <f t="shared" si="25"/>
        <v>38893.009999999937</v>
      </c>
      <c r="G123" s="6">
        <v>0</v>
      </c>
      <c r="H123" s="7">
        <f t="shared" si="20"/>
        <v>4.5999999999999999E-3</v>
      </c>
      <c r="I123" s="13">
        <f t="shared" si="21"/>
        <v>27143.339602759355</v>
      </c>
      <c r="J123" s="16">
        <f t="shared" si="26"/>
        <v>0.69789763257612103</v>
      </c>
      <c r="K123" s="17">
        <f t="shared" si="27"/>
        <v>90.47779867586452</v>
      </c>
    </row>
    <row r="124" spans="2:11" x14ac:dyDescent="0.2">
      <c r="B124" s="8">
        <f t="shared" si="22"/>
        <v>108</v>
      </c>
      <c r="C124" s="13">
        <f t="shared" si="23"/>
        <v>300</v>
      </c>
      <c r="D124" s="13">
        <f t="shared" si="24"/>
        <v>14.91</v>
      </c>
      <c r="E124" s="13">
        <f t="shared" si="19"/>
        <v>285.08999999999997</v>
      </c>
      <c r="F124" s="13">
        <f t="shared" si="25"/>
        <v>38607.91999999994</v>
      </c>
      <c r="G124" s="9">
        <v>0</v>
      </c>
      <c r="H124" s="10">
        <f t="shared" si="20"/>
        <v>4.5999999999999999E-3</v>
      </c>
      <c r="I124" s="13">
        <f t="shared" si="21"/>
        <v>27391.836620491227</v>
      </c>
      <c r="J124" s="16">
        <f t="shared" si="26"/>
        <v>0.70948749946879475</v>
      </c>
      <c r="K124" s="17">
        <f t="shared" si="27"/>
        <v>91.306122068304091</v>
      </c>
    </row>
    <row r="125" spans="2:11" x14ac:dyDescent="0.2">
      <c r="B125" s="5">
        <f t="shared" si="22"/>
        <v>109</v>
      </c>
      <c r="C125" s="20">
        <f t="shared" si="23"/>
        <v>300</v>
      </c>
      <c r="D125" s="20">
        <f t="shared" si="24"/>
        <v>14.8</v>
      </c>
      <c r="E125" s="20">
        <f t="shared" si="19"/>
        <v>285.2</v>
      </c>
      <c r="F125" s="20">
        <f t="shared" si="25"/>
        <v>38322.719999999943</v>
      </c>
      <c r="G125" s="6">
        <v>0</v>
      </c>
      <c r="H125" s="7">
        <f t="shared" si="20"/>
        <v>4.5999999999999999E-3</v>
      </c>
      <c r="I125" s="13">
        <f t="shared" si="21"/>
        <v>27640.501373709983</v>
      </c>
      <c r="J125" s="16">
        <f t="shared" si="26"/>
        <v>0.72125625147980166</v>
      </c>
      <c r="K125" s="17">
        <f t="shared" si="27"/>
        <v>92.135004579033279</v>
      </c>
    </row>
    <row r="126" spans="2:11" x14ac:dyDescent="0.2">
      <c r="B126" s="8">
        <f t="shared" si="22"/>
        <v>110</v>
      </c>
      <c r="C126" s="13">
        <f t="shared" si="23"/>
        <v>300</v>
      </c>
      <c r="D126" s="13">
        <f t="shared" si="24"/>
        <v>14.69</v>
      </c>
      <c r="E126" s="13">
        <f t="shared" si="19"/>
        <v>285.31</v>
      </c>
      <c r="F126" s="13">
        <f t="shared" si="25"/>
        <v>38037.409999999945</v>
      </c>
      <c r="G126" s="9">
        <v>0</v>
      </c>
      <c r="H126" s="10">
        <f t="shared" si="20"/>
        <v>4.5999999999999999E-3</v>
      </c>
      <c r="I126" s="13">
        <f t="shared" si="21"/>
        <v>27889.333975637197</v>
      </c>
      <c r="J126" s="16">
        <f t="shared" si="26"/>
        <v>0.73320801746589048</v>
      </c>
      <c r="K126" s="17">
        <f t="shared" si="27"/>
        <v>92.964446585457324</v>
      </c>
    </row>
    <row r="127" spans="2:11" x14ac:dyDescent="0.2">
      <c r="B127" s="5">
        <f t="shared" si="22"/>
        <v>111</v>
      </c>
      <c r="C127" s="20">
        <f t="shared" si="23"/>
        <v>300</v>
      </c>
      <c r="D127" s="20">
        <f t="shared" si="24"/>
        <v>14.58</v>
      </c>
      <c r="E127" s="20">
        <f t="shared" si="19"/>
        <v>285.42</v>
      </c>
      <c r="F127" s="20">
        <f t="shared" si="25"/>
        <v>37751.989999999947</v>
      </c>
      <c r="G127" s="6">
        <v>0</v>
      </c>
      <c r="H127" s="7">
        <f t="shared" si="20"/>
        <v>4.5999999999999999E-3</v>
      </c>
      <c r="I127" s="13">
        <f t="shared" si="21"/>
        <v>28138.334539570798</v>
      </c>
      <c r="J127" s="16">
        <f t="shared" si="26"/>
        <v>0.74534705427636627</v>
      </c>
      <c r="K127" s="17">
        <f t="shared" si="27"/>
        <v>93.794448465235988</v>
      </c>
    </row>
    <row r="128" spans="2:11" x14ac:dyDescent="0.2">
      <c r="B128" s="8">
        <f t="shared" si="22"/>
        <v>112</v>
      </c>
      <c r="C128" s="13">
        <f t="shared" si="23"/>
        <v>300</v>
      </c>
      <c r="D128" s="13">
        <f t="shared" si="24"/>
        <v>14.47</v>
      </c>
      <c r="E128" s="13">
        <f t="shared" si="19"/>
        <v>285.52999999999997</v>
      </c>
      <c r="F128" s="13">
        <f t="shared" si="25"/>
        <v>37466.459999999948</v>
      </c>
      <c r="G128" s="9">
        <v>0</v>
      </c>
      <c r="H128" s="10">
        <f t="shared" si="20"/>
        <v>4.5999999999999999E-3</v>
      </c>
      <c r="I128" s="13">
        <f t="shared" si="21"/>
        <v>28387.503178885065</v>
      </c>
      <c r="J128" s="16">
        <f t="shared" si="26"/>
        <v>0.75767775175143592</v>
      </c>
      <c r="K128" s="17">
        <f t="shared" si="27"/>
        <v>94.625010596283545</v>
      </c>
    </row>
    <row r="129" spans="2:11" x14ac:dyDescent="0.2">
      <c r="B129" s="5">
        <f t="shared" si="22"/>
        <v>113</v>
      </c>
      <c r="C129" s="20">
        <f t="shared" si="23"/>
        <v>300</v>
      </c>
      <c r="D129" s="20">
        <f t="shared" si="24"/>
        <v>14.36</v>
      </c>
      <c r="E129" s="20">
        <f t="shared" si="19"/>
        <v>285.64</v>
      </c>
      <c r="F129" s="20">
        <f t="shared" si="25"/>
        <v>37180.819999999949</v>
      </c>
      <c r="G129" s="6">
        <v>0</v>
      </c>
      <c r="H129" s="7">
        <f t="shared" si="20"/>
        <v>4.5999999999999999E-3</v>
      </c>
      <c r="I129" s="13">
        <f t="shared" si="21"/>
        <v>28636.840007030802</v>
      </c>
      <c r="J129" s="16">
        <f t="shared" si="26"/>
        <v>0.77020463795663574</v>
      </c>
      <c r="K129" s="17">
        <f t="shared" si="27"/>
        <v>95.456133356769342</v>
      </c>
    </row>
    <row r="130" spans="2:11" x14ac:dyDescent="0.2">
      <c r="B130" s="8">
        <f t="shared" si="22"/>
        <v>114</v>
      </c>
      <c r="C130" s="13">
        <f t="shared" si="23"/>
        <v>300</v>
      </c>
      <c r="D130" s="13">
        <f t="shared" si="24"/>
        <v>14.25</v>
      </c>
      <c r="E130" s="13">
        <f t="shared" si="19"/>
        <v>285.75</v>
      </c>
      <c r="F130" s="13">
        <f t="shared" si="25"/>
        <v>36895.069999999949</v>
      </c>
      <c r="G130" s="9">
        <v>0</v>
      </c>
      <c r="H130" s="10">
        <f t="shared" si="20"/>
        <v>4.5999999999999999E-3</v>
      </c>
      <c r="I130" s="13">
        <f t="shared" si="21"/>
        <v>28886.345137535533</v>
      </c>
      <c r="J130" s="16">
        <f t="shared" si="26"/>
        <v>0.78293238466644932</v>
      </c>
      <c r="K130" s="17">
        <f t="shared" si="27"/>
        <v>96.287817125118437</v>
      </c>
    </row>
    <row r="131" spans="2:11" x14ac:dyDescent="0.2">
      <c r="B131" s="5">
        <f t="shared" si="22"/>
        <v>115</v>
      </c>
      <c r="C131" s="20">
        <f t="shared" si="23"/>
        <v>300</v>
      </c>
      <c r="D131" s="20">
        <f t="shared" si="24"/>
        <v>14.14</v>
      </c>
      <c r="E131" s="20">
        <f t="shared" si="19"/>
        <v>285.86</v>
      </c>
      <c r="F131" s="20">
        <f t="shared" si="25"/>
        <v>36609.209999999948</v>
      </c>
      <c r="G131" s="6">
        <v>0</v>
      </c>
      <c r="H131" s="7">
        <f t="shared" si="20"/>
        <v>4.5999999999999999E-3</v>
      </c>
      <c r="I131" s="13">
        <f t="shared" si="21"/>
        <v>29136.01868400328</v>
      </c>
      <c r="J131" s="16">
        <f t="shared" si="26"/>
        <v>0.79586581311105375</v>
      </c>
      <c r="K131" s="17">
        <f t="shared" si="27"/>
        <v>97.120062280010927</v>
      </c>
    </row>
    <row r="132" spans="2:11" x14ac:dyDescent="0.2">
      <c r="B132" s="8">
        <f t="shared" si="22"/>
        <v>116</v>
      </c>
      <c r="C132" s="13">
        <f t="shared" si="23"/>
        <v>300</v>
      </c>
      <c r="D132" s="13">
        <f t="shared" si="24"/>
        <v>14.03</v>
      </c>
      <c r="E132" s="13">
        <f t="shared" si="19"/>
        <v>285.97000000000003</v>
      </c>
      <c r="F132" s="13">
        <f t="shared" si="25"/>
        <v>36323.239999999947</v>
      </c>
      <c r="G132" s="9">
        <v>0</v>
      </c>
      <c r="H132" s="10">
        <f t="shared" si="20"/>
        <v>4.5999999999999999E-3</v>
      </c>
      <c r="I132" s="13">
        <f t="shared" si="21"/>
        <v>29385.860760115058</v>
      </c>
      <c r="J132" s="16">
        <f t="shared" si="26"/>
        <v>0.80900990000107642</v>
      </c>
      <c r="K132" s="17">
        <f t="shared" si="27"/>
        <v>97.952869200383532</v>
      </c>
    </row>
    <row r="133" spans="2:11" x14ac:dyDescent="0.2">
      <c r="B133" s="5">
        <f t="shared" si="22"/>
        <v>117</v>
      </c>
      <c r="C133" s="20">
        <f t="shared" si="23"/>
        <v>300</v>
      </c>
      <c r="D133" s="20">
        <f t="shared" si="24"/>
        <v>13.92</v>
      </c>
      <c r="E133" s="20">
        <f t="shared" si="19"/>
        <v>286.08</v>
      </c>
      <c r="F133" s="20">
        <f t="shared" si="25"/>
        <v>36037.159999999945</v>
      </c>
      <c r="G133" s="6">
        <v>0</v>
      </c>
      <c r="H133" s="7">
        <f t="shared" si="20"/>
        <v>4.5999999999999999E-3</v>
      </c>
      <c r="I133" s="13">
        <f t="shared" si="21"/>
        <v>29635.871479628051</v>
      </c>
      <c r="J133" s="16">
        <f t="shared" si="26"/>
        <v>0.82236978384612147</v>
      </c>
      <c r="K133" s="17">
        <f t="shared" si="27"/>
        <v>98.786238265426832</v>
      </c>
    </row>
    <row r="134" spans="2:11" x14ac:dyDescent="0.2">
      <c r="B134" s="8">
        <f t="shared" si="22"/>
        <v>118</v>
      </c>
      <c r="C134" s="13">
        <f t="shared" si="23"/>
        <v>300</v>
      </c>
      <c r="D134" s="13">
        <f t="shared" si="24"/>
        <v>13.81</v>
      </c>
      <c r="E134" s="13">
        <f t="shared" si="19"/>
        <v>286.19</v>
      </c>
      <c r="F134" s="13">
        <f t="shared" si="25"/>
        <v>35750.969999999943</v>
      </c>
      <c r="G134" s="9">
        <v>0</v>
      </c>
      <c r="H134" s="10">
        <f t="shared" si="20"/>
        <v>4.5999999999999999E-3</v>
      </c>
      <c r="I134" s="13">
        <f t="shared" si="21"/>
        <v>29886.050956376734</v>
      </c>
      <c r="J134" s="16">
        <f t="shared" si="26"/>
        <v>0.83595077158400966</v>
      </c>
      <c r="K134" s="17">
        <f t="shared" si="27"/>
        <v>99.620169854589108</v>
      </c>
    </row>
    <row r="135" spans="2:11" x14ac:dyDescent="0.2">
      <c r="B135" s="5">
        <f t="shared" si="22"/>
        <v>119</v>
      </c>
      <c r="C135" s="20">
        <f t="shared" si="23"/>
        <v>300</v>
      </c>
      <c r="D135" s="20">
        <f t="shared" si="24"/>
        <v>13.7</v>
      </c>
      <c r="E135" s="20">
        <f t="shared" si="19"/>
        <v>286.3</v>
      </c>
      <c r="F135" s="20">
        <f t="shared" si="25"/>
        <v>35464.66999999994</v>
      </c>
      <c r="G135" s="6">
        <v>0</v>
      </c>
      <c r="H135" s="7">
        <f t="shared" si="20"/>
        <v>4.5999999999999999E-3</v>
      </c>
      <c r="I135" s="13">
        <f t="shared" si="21"/>
        <v>30136.399304272378</v>
      </c>
      <c r="J135" s="16">
        <f t="shared" si="26"/>
        <v>0.84975834553860019</v>
      </c>
      <c r="K135" s="17">
        <f t="shared" si="27"/>
        <v>100.45466434757459</v>
      </c>
    </row>
    <row r="136" spans="2:11" x14ac:dyDescent="0.2">
      <c r="B136" s="8">
        <f t="shared" si="22"/>
        <v>120</v>
      </c>
      <c r="C136" s="13">
        <f t="shared" si="23"/>
        <v>300</v>
      </c>
      <c r="D136" s="13">
        <f t="shared" si="24"/>
        <v>13.59</v>
      </c>
      <c r="E136" s="13">
        <f t="shared" si="19"/>
        <v>286.41000000000003</v>
      </c>
      <c r="F136" s="13">
        <f t="shared" si="25"/>
        <v>35178.259999999937</v>
      </c>
      <c r="G136" s="9">
        <v>0</v>
      </c>
      <c r="H136" s="10">
        <f t="shared" si="20"/>
        <v>4.5999999999999999E-3</v>
      </c>
      <c r="I136" s="13">
        <f t="shared" si="21"/>
        <v>30386.916637302849</v>
      </c>
      <c r="J136" s="16">
        <f t="shared" si="26"/>
        <v>0.86379817072541121</v>
      </c>
      <c r="K136" s="17">
        <f t="shared" si="27"/>
        <v>101.28972212434283</v>
      </c>
    </row>
    <row r="137" spans="2:11" x14ac:dyDescent="0.2">
      <c r="B137" s="5">
        <f t="shared" si="22"/>
        <v>121</v>
      </c>
      <c r="C137" s="20">
        <f t="shared" si="23"/>
        <v>300</v>
      </c>
      <c r="D137" s="20">
        <f t="shared" si="24"/>
        <v>13.48</v>
      </c>
      <c r="E137" s="20">
        <f t="shared" si="19"/>
        <v>286.52</v>
      </c>
      <c r="F137" s="20">
        <f t="shared" si="25"/>
        <v>34891.73999999994</v>
      </c>
      <c r="G137" s="6">
        <v>0</v>
      </c>
      <c r="H137" s="7">
        <f t="shared" si="20"/>
        <v>4.5999999999999999E-3</v>
      </c>
      <c r="I137" s="13">
        <f t="shared" si="21"/>
        <v>30637.603069532881</v>
      </c>
      <c r="J137" s="16">
        <f t="shared" si="26"/>
        <v>0.87807610252549551</v>
      </c>
      <c r="K137" s="17">
        <f t="shared" si="27"/>
        <v>102.1253435651096</v>
      </c>
    </row>
    <row r="138" spans="2:11" x14ac:dyDescent="0.2">
      <c r="B138" s="8">
        <f t="shared" si="22"/>
        <v>122</v>
      </c>
      <c r="C138" s="13">
        <f t="shared" si="23"/>
        <v>300</v>
      </c>
      <c r="D138" s="13">
        <f t="shared" si="24"/>
        <v>13.38</v>
      </c>
      <c r="E138" s="13">
        <f t="shared" si="19"/>
        <v>286.62</v>
      </c>
      <c r="F138" s="13">
        <f t="shared" si="25"/>
        <v>34605.119999999937</v>
      </c>
      <c r="G138" s="9">
        <v>0</v>
      </c>
      <c r="H138" s="10">
        <f t="shared" si="20"/>
        <v>4.5999999999999999E-3</v>
      </c>
      <c r="I138" s="13">
        <f t="shared" si="21"/>
        <v>30888.458715104887</v>
      </c>
      <c r="J138" s="16">
        <f t="shared" si="26"/>
        <v>0.89259793681122745</v>
      </c>
      <c r="K138" s="17">
        <f t="shared" si="27"/>
        <v>102.96152905034963</v>
      </c>
    </row>
    <row r="139" spans="2:11" x14ac:dyDescent="0.2">
      <c r="B139" s="5">
        <f t="shared" si="22"/>
        <v>123</v>
      </c>
      <c r="C139" s="20">
        <f t="shared" si="23"/>
        <v>300</v>
      </c>
      <c r="D139" s="20">
        <f t="shared" si="24"/>
        <v>13.27</v>
      </c>
      <c r="E139" s="20">
        <f t="shared" si="19"/>
        <v>286.73</v>
      </c>
      <c r="F139" s="20">
        <f t="shared" si="25"/>
        <v>34318.389999999934</v>
      </c>
      <c r="G139" s="6">
        <v>0</v>
      </c>
      <c r="H139" s="7">
        <f t="shared" si="20"/>
        <v>4.5999999999999999E-3</v>
      </c>
      <c r="I139" s="13">
        <f t="shared" si="21"/>
        <v>31139.483688237451</v>
      </c>
      <c r="J139" s="16">
        <f t="shared" si="26"/>
        <v>0.90737017931894559</v>
      </c>
      <c r="K139" s="17">
        <f t="shared" si="27"/>
        <v>103.79827896079151</v>
      </c>
    </row>
    <row r="140" spans="2:11" x14ac:dyDescent="0.2">
      <c r="B140" s="8">
        <f t="shared" si="22"/>
        <v>124</v>
      </c>
      <c r="C140" s="13">
        <f t="shared" si="23"/>
        <v>300</v>
      </c>
      <c r="D140" s="13">
        <f t="shared" si="24"/>
        <v>13.16</v>
      </c>
      <c r="E140" s="13">
        <f t="shared" si="19"/>
        <v>286.83999999999997</v>
      </c>
      <c r="F140" s="13">
        <f t="shared" si="25"/>
        <v>34031.549999999937</v>
      </c>
      <c r="G140" s="9">
        <v>0</v>
      </c>
      <c r="H140" s="10">
        <f t="shared" si="20"/>
        <v>4.5999999999999999E-3</v>
      </c>
      <c r="I140" s="13">
        <f t="shared" si="21"/>
        <v>31390.678103227117</v>
      </c>
      <c r="J140" s="16">
        <f t="shared" si="26"/>
        <v>0.92239930603299514</v>
      </c>
      <c r="K140" s="17">
        <f t="shared" si="27"/>
        <v>104.63559367742373</v>
      </c>
    </row>
    <row r="141" spans="2:11" x14ac:dyDescent="0.2">
      <c r="B141" s="5">
        <f t="shared" si="22"/>
        <v>125</v>
      </c>
      <c r="C141" s="20">
        <f t="shared" si="23"/>
        <v>300</v>
      </c>
      <c r="D141" s="20">
        <f t="shared" si="24"/>
        <v>13.05</v>
      </c>
      <c r="E141" s="20">
        <f t="shared" si="19"/>
        <v>286.95</v>
      </c>
      <c r="F141" s="20">
        <f t="shared" si="25"/>
        <v>33744.59999999994</v>
      </c>
      <c r="G141" s="6">
        <v>0</v>
      </c>
      <c r="H141" s="7">
        <f t="shared" si="20"/>
        <v>4.5999999999999999E-3</v>
      </c>
      <c r="I141" s="13">
        <f t="shared" si="21"/>
        <v>31642.042074446807</v>
      </c>
      <c r="J141" s="16">
        <f t="shared" si="26"/>
        <v>0.93769201811391634</v>
      </c>
      <c r="K141" s="17">
        <f t="shared" si="27"/>
        <v>105.47347358148936</v>
      </c>
    </row>
    <row r="142" spans="2:11" x14ac:dyDescent="0.2">
      <c r="B142" s="8">
        <f t="shared" si="22"/>
        <v>126</v>
      </c>
      <c r="C142" s="13">
        <f t="shared" si="23"/>
        <v>300</v>
      </c>
      <c r="D142" s="13">
        <f t="shared" si="24"/>
        <v>12.94</v>
      </c>
      <c r="E142" s="13">
        <f t="shared" si="19"/>
        <v>287.06</v>
      </c>
      <c r="F142" s="13">
        <f t="shared" si="25"/>
        <v>33457.539999999943</v>
      </c>
      <c r="G142" s="9">
        <v>0</v>
      </c>
      <c r="H142" s="10">
        <f t="shared" si="20"/>
        <v>4.5999999999999999E-3</v>
      </c>
      <c r="I142" s="13">
        <f t="shared" si="21"/>
        <v>31893.575716346968</v>
      </c>
      <c r="J142" s="16">
        <f t="shared" si="26"/>
        <v>0.95325525177126058</v>
      </c>
      <c r="K142" s="17">
        <f t="shared" si="27"/>
        <v>106.31191905448989</v>
      </c>
    </row>
    <row r="143" spans="2:11" x14ac:dyDescent="0.2">
      <c r="B143" s="5">
        <f t="shared" si="22"/>
        <v>127</v>
      </c>
      <c r="C143" s="20">
        <f t="shared" si="23"/>
        <v>300</v>
      </c>
      <c r="D143" s="20">
        <f t="shared" si="24"/>
        <v>12.83</v>
      </c>
      <c r="E143" s="20">
        <f t="shared" si="19"/>
        <v>287.17</v>
      </c>
      <c r="F143" s="20">
        <f t="shared" si="25"/>
        <v>33170.369999999944</v>
      </c>
      <c r="G143" s="6">
        <v>0</v>
      </c>
      <c r="H143" s="7">
        <f t="shared" si="20"/>
        <v>4.5999999999999999E-3</v>
      </c>
      <c r="I143" s="13">
        <f t="shared" si="21"/>
        <v>32145.279143455522</v>
      </c>
      <c r="J143" s="16">
        <f t="shared" si="26"/>
        <v>0.96909618866040914</v>
      </c>
      <c r="K143" s="17">
        <f t="shared" si="27"/>
        <v>107.15093047818507</v>
      </c>
    </row>
    <row r="144" spans="2:11" x14ac:dyDescent="0.2">
      <c r="B144" s="8">
        <f t="shared" si="22"/>
        <v>128</v>
      </c>
      <c r="C144" s="13">
        <f t="shared" si="23"/>
        <v>300</v>
      </c>
      <c r="D144" s="13">
        <f t="shared" si="24"/>
        <v>12.72</v>
      </c>
      <c r="E144" s="13">
        <f t="shared" si="19"/>
        <v>287.27999999999997</v>
      </c>
      <c r="F144" s="13">
        <f t="shared" si="25"/>
        <v>32883.089999999946</v>
      </c>
      <c r="G144" s="9">
        <v>0</v>
      </c>
      <c r="H144" s="10">
        <f t="shared" si="20"/>
        <v>4.5999999999999999E-3</v>
      </c>
      <c r="I144" s="13">
        <f t="shared" si="21"/>
        <v>32397.152470377296</v>
      </c>
      <c r="J144" s="16">
        <f t="shared" si="26"/>
        <v>0.98522226683615655</v>
      </c>
      <c r="K144" s="17">
        <f t="shared" si="27"/>
        <v>107.99050823459099</v>
      </c>
    </row>
    <row r="145" spans="2:11" x14ac:dyDescent="0.2">
      <c r="B145" s="5">
        <f t="shared" si="22"/>
        <v>129</v>
      </c>
      <c r="C145" s="20">
        <f t="shared" si="23"/>
        <v>300</v>
      </c>
      <c r="D145" s="20">
        <f t="shared" si="24"/>
        <v>12.61</v>
      </c>
      <c r="E145" s="20">
        <f t="shared" ref="E145:E208" si="28">IFERROR(C145-D145,"")</f>
        <v>287.39</v>
      </c>
      <c r="F145" s="20">
        <f t="shared" si="25"/>
        <v>32595.699999999946</v>
      </c>
      <c r="G145" s="6">
        <v>0</v>
      </c>
      <c r="H145" s="7">
        <f t="shared" ref="H145:H208" si="29">IF(B145&lt;&gt;"",D$14,"")</f>
        <v>4.5999999999999999E-3</v>
      </c>
      <c r="I145" s="13">
        <f t="shared" ref="I145:I208" si="30">IF(C145&lt;&gt;"",FV($R$12/12*0.81,B145,-K$12,-I$16,1),"")</f>
        <v>32649.195811794823</v>
      </c>
      <c r="J145" s="16">
        <f t="shared" si="26"/>
        <v>1.0016411922982136</v>
      </c>
      <c r="K145" s="17">
        <f t="shared" si="27"/>
        <v>108.83065270598274</v>
      </c>
    </row>
    <row r="146" spans="2:11" x14ac:dyDescent="0.2">
      <c r="B146" s="8">
        <f t="shared" ref="B146:B209" si="31">IFERROR(IF(AND(B145&lt;B$10,ISNUMBER(F145),F145-G145&gt;0),B145+1,""),"")</f>
        <v>130</v>
      </c>
      <c r="C146" s="13">
        <f t="shared" ref="C146:C209" si="32">IFERROR(IF(F145&gt;0,ROUND(PMT(H146/12,D$10-B146+1,-F145+G145),2),""),"")</f>
        <v>300</v>
      </c>
      <c r="D146" s="13">
        <f t="shared" ref="D146:D209" si="33">IF(B146&lt;&gt;"",ROUND((F145-G145)*H145/12,2),"")</f>
        <v>12.5</v>
      </c>
      <c r="E146" s="13">
        <f t="shared" si="28"/>
        <v>287.5</v>
      </c>
      <c r="F146" s="13">
        <f t="shared" ref="F146:F209" si="34">IF(C146&lt;&gt;"",F145-E146-G145,"")</f>
        <v>32308.199999999946</v>
      </c>
      <c r="G146" s="9">
        <v>0</v>
      </c>
      <c r="H146" s="10">
        <f t="shared" si="29"/>
        <v>4.5999999999999999E-3</v>
      </c>
      <c r="I146" s="13">
        <f t="shared" si="30"/>
        <v>32901.409282467706</v>
      </c>
      <c r="J146" s="16">
        <f t="shared" si="26"/>
        <v>1.0183609511661982</v>
      </c>
      <c r="K146" s="17">
        <f t="shared" si="27"/>
        <v>109.67136427489235</v>
      </c>
    </row>
    <row r="147" spans="2:11" x14ac:dyDescent="0.2">
      <c r="B147" s="5">
        <f t="shared" si="31"/>
        <v>131</v>
      </c>
      <c r="C147" s="20">
        <f t="shared" si="32"/>
        <v>300</v>
      </c>
      <c r="D147" s="20">
        <f t="shared" si="33"/>
        <v>12.38</v>
      </c>
      <c r="E147" s="20">
        <f t="shared" si="28"/>
        <v>287.62</v>
      </c>
      <c r="F147" s="20">
        <f t="shared" si="34"/>
        <v>32020.579999999947</v>
      </c>
      <c r="G147" s="6">
        <v>0</v>
      </c>
      <c r="H147" s="7">
        <f t="shared" si="29"/>
        <v>4.5999999999999999E-3</v>
      </c>
      <c r="I147" s="13">
        <f t="shared" si="30"/>
        <v>33153.792997233366</v>
      </c>
      <c r="J147" s="16">
        <f t="shared" si="26"/>
        <v>1.035390145875978</v>
      </c>
      <c r="K147" s="17">
        <f t="shared" si="27"/>
        <v>110.51264332411122</v>
      </c>
    </row>
    <row r="148" spans="2:11" x14ac:dyDescent="0.2">
      <c r="B148" s="8">
        <f t="shared" si="31"/>
        <v>132</v>
      </c>
      <c r="C148" s="13">
        <f t="shared" si="32"/>
        <v>300</v>
      </c>
      <c r="D148" s="13">
        <f t="shared" si="33"/>
        <v>12.27</v>
      </c>
      <c r="E148" s="13">
        <f t="shared" si="28"/>
        <v>287.73</v>
      </c>
      <c r="F148" s="13">
        <f t="shared" si="34"/>
        <v>31732.849999999948</v>
      </c>
      <c r="G148" s="9">
        <v>0</v>
      </c>
      <c r="H148" s="10">
        <f t="shared" si="29"/>
        <v>4.5999999999999999E-3</v>
      </c>
      <c r="I148" s="13">
        <f t="shared" si="30"/>
        <v>33406.347071006559</v>
      </c>
      <c r="J148" s="16">
        <f t="shared" si="26"/>
        <v>1.0527370554805702</v>
      </c>
      <c r="K148" s="17">
        <f t="shared" si="27"/>
        <v>111.35449023668853</v>
      </c>
    </row>
    <row r="149" spans="2:11" x14ac:dyDescent="0.2">
      <c r="B149" s="5">
        <f t="shared" si="31"/>
        <v>133</v>
      </c>
      <c r="C149" s="20">
        <f t="shared" si="32"/>
        <v>300</v>
      </c>
      <c r="D149" s="20">
        <f t="shared" si="33"/>
        <v>12.16</v>
      </c>
      <c r="E149" s="20">
        <f t="shared" si="28"/>
        <v>287.83999999999997</v>
      </c>
      <c r="F149" s="20">
        <f t="shared" si="34"/>
        <v>31445.009999999947</v>
      </c>
      <c r="G149" s="6">
        <v>0</v>
      </c>
      <c r="H149" s="7">
        <f t="shared" si="29"/>
        <v>4.5999999999999999E-3</v>
      </c>
      <c r="I149" s="13">
        <f t="shared" si="30"/>
        <v>33659.071618779468</v>
      </c>
      <c r="J149" s="16">
        <f t="shared" si="26"/>
        <v>1.0704105872053953</v>
      </c>
      <c r="K149" s="17">
        <f t="shared" si="27"/>
        <v>112.19690539593157</v>
      </c>
    </row>
    <row r="150" spans="2:11" x14ac:dyDescent="0.2">
      <c r="B150" s="8">
        <f t="shared" si="31"/>
        <v>134</v>
      </c>
      <c r="C150" s="13">
        <f t="shared" si="32"/>
        <v>300</v>
      </c>
      <c r="D150" s="13">
        <f t="shared" si="33"/>
        <v>12.05</v>
      </c>
      <c r="E150" s="13">
        <f t="shared" si="28"/>
        <v>287.95</v>
      </c>
      <c r="F150" s="13">
        <f t="shared" si="34"/>
        <v>31157.059999999947</v>
      </c>
      <c r="G150" s="9">
        <v>0</v>
      </c>
      <c r="H150" s="10">
        <f t="shared" si="29"/>
        <v>4.5999999999999999E-3</v>
      </c>
      <c r="I150" s="13">
        <f t="shared" si="30"/>
        <v>33911.966755622074</v>
      </c>
      <c r="J150" s="16">
        <f t="shared" si="26"/>
        <v>1.0884199842867759</v>
      </c>
      <c r="K150" s="17">
        <f t="shared" si="27"/>
        <v>113.03988918540691</v>
      </c>
    </row>
    <row r="151" spans="2:11" x14ac:dyDescent="0.2">
      <c r="B151" s="5">
        <f t="shared" si="31"/>
        <v>135</v>
      </c>
      <c r="C151" s="20">
        <f t="shared" si="32"/>
        <v>300</v>
      </c>
      <c r="D151" s="20">
        <f t="shared" si="33"/>
        <v>11.94</v>
      </c>
      <c r="E151" s="20">
        <f t="shared" si="28"/>
        <v>288.06</v>
      </c>
      <c r="F151" s="20">
        <f t="shared" si="34"/>
        <v>30868.999999999945</v>
      </c>
      <c r="G151" s="6">
        <v>0</v>
      </c>
      <c r="H151" s="7">
        <f t="shared" si="29"/>
        <v>4.5999999999999999E-3</v>
      </c>
      <c r="I151" s="13">
        <f t="shared" si="30"/>
        <v>34165.032596682089</v>
      </c>
      <c r="J151" s="16">
        <f t="shared" si="26"/>
        <v>1.1067748419670915</v>
      </c>
      <c r="K151" s="17">
        <f t="shared" si="27"/>
        <v>113.88344198894029</v>
      </c>
    </row>
    <row r="152" spans="2:11" x14ac:dyDescent="0.2">
      <c r="B152" s="8">
        <f t="shared" si="31"/>
        <v>136</v>
      </c>
      <c r="C152" s="13">
        <f t="shared" si="32"/>
        <v>300</v>
      </c>
      <c r="D152" s="13">
        <f t="shared" si="33"/>
        <v>11.83</v>
      </c>
      <c r="E152" s="13">
        <f t="shared" si="28"/>
        <v>288.17</v>
      </c>
      <c r="F152" s="13">
        <f t="shared" si="34"/>
        <v>30580.829999999947</v>
      </c>
      <c r="G152" s="9">
        <v>0</v>
      </c>
      <c r="H152" s="10">
        <f t="shared" si="29"/>
        <v>4.5999999999999999E-3</v>
      </c>
      <c r="I152" s="13">
        <f t="shared" si="30"/>
        <v>34418.26925718486</v>
      </c>
      <c r="J152" s="16">
        <f t="shared" si="26"/>
        <v>1.1254851244124153</v>
      </c>
      <c r="K152" s="17">
        <f t="shared" si="27"/>
        <v>114.72756419061621</v>
      </c>
    </row>
    <row r="153" spans="2:11" x14ac:dyDescent="0.2">
      <c r="B153" s="5">
        <f t="shared" si="31"/>
        <v>137</v>
      </c>
      <c r="C153" s="20">
        <f t="shared" si="32"/>
        <v>300</v>
      </c>
      <c r="D153" s="20">
        <f t="shared" si="33"/>
        <v>11.72</v>
      </c>
      <c r="E153" s="20">
        <f t="shared" si="28"/>
        <v>288.27999999999997</v>
      </c>
      <c r="F153" s="20">
        <f t="shared" si="34"/>
        <v>30292.549999999948</v>
      </c>
      <c r="G153" s="6">
        <v>0</v>
      </c>
      <c r="H153" s="7">
        <f t="shared" si="29"/>
        <v>4.5999999999999999E-3</v>
      </c>
      <c r="I153" s="13">
        <f t="shared" si="30"/>
        <v>34671.676852433462</v>
      </c>
      <c r="J153" s="16">
        <f t="shared" si="26"/>
        <v>1.1445611826153137</v>
      </c>
      <c r="K153" s="17">
        <f t="shared" si="27"/>
        <v>115.5722561747782</v>
      </c>
    </row>
    <row r="154" spans="2:11" x14ac:dyDescent="0.2">
      <c r="B154" s="8">
        <f t="shared" si="31"/>
        <v>138</v>
      </c>
      <c r="C154" s="13">
        <f t="shared" si="32"/>
        <v>300</v>
      </c>
      <c r="D154" s="13">
        <f t="shared" si="33"/>
        <v>11.61</v>
      </c>
      <c r="E154" s="13">
        <f t="shared" si="28"/>
        <v>288.39</v>
      </c>
      <c r="F154" s="13">
        <f t="shared" si="34"/>
        <v>30004.159999999949</v>
      </c>
      <c r="G154" s="9">
        <v>0</v>
      </c>
      <c r="H154" s="10">
        <f t="shared" si="29"/>
        <v>4.5999999999999999E-3</v>
      </c>
      <c r="I154" s="13">
        <f t="shared" si="30"/>
        <v>34925.255497808837</v>
      </c>
      <c r="J154" s="16">
        <f t="shared" si="26"/>
        <v>1.1640137733503919</v>
      </c>
      <c r="K154" s="17">
        <f t="shared" si="27"/>
        <v>116.41751832602945</v>
      </c>
    </row>
    <row r="155" spans="2:11" x14ac:dyDescent="0.2">
      <c r="B155" s="5">
        <f t="shared" si="31"/>
        <v>139</v>
      </c>
      <c r="C155" s="20">
        <f t="shared" si="32"/>
        <v>300</v>
      </c>
      <c r="D155" s="20">
        <f t="shared" si="33"/>
        <v>11.5</v>
      </c>
      <c r="E155" s="20">
        <f t="shared" si="28"/>
        <v>288.5</v>
      </c>
      <c r="F155" s="20">
        <f t="shared" si="34"/>
        <v>29715.659999999949</v>
      </c>
      <c r="G155" s="6">
        <v>0</v>
      </c>
      <c r="H155" s="7">
        <f t="shared" si="29"/>
        <v>4.5999999999999999E-3</v>
      </c>
      <c r="I155" s="13">
        <f t="shared" si="30"/>
        <v>35179.005308769825</v>
      </c>
      <c r="J155" s="16">
        <f t="shared" si="26"/>
        <v>1.1838540792555132</v>
      </c>
      <c r="K155" s="17">
        <f t="shared" si="27"/>
        <v>117.26335102923275</v>
      </c>
    </row>
    <row r="156" spans="2:11" x14ac:dyDescent="0.2">
      <c r="B156" s="8">
        <f t="shared" si="31"/>
        <v>140</v>
      </c>
      <c r="C156" s="13">
        <f t="shared" si="32"/>
        <v>300</v>
      </c>
      <c r="D156" s="13">
        <f t="shared" si="33"/>
        <v>11.39</v>
      </c>
      <c r="E156" s="13">
        <f t="shared" si="28"/>
        <v>288.61</v>
      </c>
      <c r="F156" s="13">
        <f t="shared" si="34"/>
        <v>29427.049999999948</v>
      </c>
      <c r="G156" s="9">
        <v>0</v>
      </c>
      <c r="H156" s="10">
        <f t="shared" si="29"/>
        <v>4.5999999999999999E-3</v>
      </c>
      <c r="I156" s="13">
        <f t="shared" si="30"/>
        <v>35432.926400853263</v>
      </c>
      <c r="J156" s="16">
        <f t="shared" si="26"/>
        <v>1.204093730117471</v>
      </c>
      <c r="K156" s="17">
        <f t="shared" si="27"/>
        <v>118.10975466951088</v>
      </c>
    </row>
    <row r="157" spans="2:11" x14ac:dyDescent="0.2">
      <c r="B157" s="5">
        <f t="shared" si="31"/>
        <v>141</v>
      </c>
      <c r="C157" s="20">
        <f t="shared" si="32"/>
        <v>300</v>
      </c>
      <c r="D157" s="20">
        <f t="shared" si="33"/>
        <v>11.28</v>
      </c>
      <c r="E157" s="20">
        <f t="shared" si="28"/>
        <v>288.72000000000003</v>
      </c>
      <c r="F157" s="20">
        <f t="shared" si="34"/>
        <v>29138.329999999947</v>
      </c>
      <c r="G157" s="6">
        <v>0</v>
      </c>
      <c r="H157" s="7">
        <f t="shared" si="29"/>
        <v>4.5999999999999999E-3</v>
      </c>
      <c r="I157" s="13">
        <f t="shared" si="30"/>
        <v>35687.018889673811</v>
      </c>
      <c r="J157" s="16">
        <f t="shared" ref="J157:J220" si="35">IF(AND(F157&lt;&gt;"",F157&gt;1),I157/F157,"")</f>
        <v>1.2247448254472331</v>
      </c>
      <c r="K157" s="17">
        <f t="shared" ref="K157:K220" si="36">IF(AND(F157&lt;&gt;"",F157&gt;1),I157/C157,"")</f>
        <v>118.95672963224604</v>
      </c>
    </row>
    <row r="158" spans="2:11" x14ac:dyDescent="0.2">
      <c r="B158" s="8">
        <f t="shared" si="31"/>
        <v>142</v>
      </c>
      <c r="C158" s="13">
        <f t="shared" si="32"/>
        <v>300</v>
      </c>
      <c r="D158" s="13">
        <f t="shared" si="33"/>
        <v>11.17</v>
      </c>
      <c r="E158" s="13">
        <f t="shared" si="28"/>
        <v>288.83</v>
      </c>
      <c r="F158" s="13">
        <f t="shared" si="34"/>
        <v>28849.499999999945</v>
      </c>
      <c r="G158" s="9">
        <v>0</v>
      </c>
      <c r="H158" s="10">
        <f t="shared" si="29"/>
        <v>4.5999999999999999E-3</v>
      </c>
      <c r="I158" s="13">
        <f t="shared" si="30"/>
        <v>35941.282890924304</v>
      </c>
      <c r="J158" s="16">
        <f t="shared" si="35"/>
        <v>1.2458199584368661</v>
      </c>
      <c r="K158" s="17">
        <f t="shared" si="36"/>
        <v>119.80427630308101</v>
      </c>
    </row>
    <row r="159" spans="2:11" x14ac:dyDescent="0.2">
      <c r="B159" s="5">
        <f t="shared" si="31"/>
        <v>143</v>
      </c>
      <c r="C159" s="20">
        <f t="shared" si="32"/>
        <v>300</v>
      </c>
      <c r="D159" s="20">
        <f t="shared" si="33"/>
        <v>11.06</v>
      </c>
      <c r="E159" s="20">
        <f t="shared" si="28"/>
        <v>288.94</v>
      </c>
      <c r="F159" s="20">
        <f t="shared" si="34"/>
        <v>28560.559999999947</v>
      </c>
      <c r="G159" s="6">
        <v>0</v>
      </c>
      <c r="H159" s="7">
        <f t="shared" si="29"/>
        <v>4.5999999999999999E-3</v>
      </c>
      <c r="I159" s="13">
        <f t="shared" si="30"/>
        <v>36195.718520375682</v>
      </c>
      <c r="J159" s="16">
        <f t="shared" si="35"/>
        <v>1.267332241397779</v>
      </c>
      <c r="K159" s="17">
        <f t="shared" si="36"/>
        <v>120.65239506791895</v>
      </c>
    </row>
    <row r="160" spans="2:11" x14ac:dyDescent="0.2">
      <c r="B160" s="8">
        <f t="shared" si="31"/>
        <v>144</v>
      </c>
      <c r="C160" s="13">
        <f t="shared" si="32"/>
        <v>300</v>
      </c>
      <c r="D160" s="13">
        <f t="shared" si="33"/>
        <v>10.95</v>
      </c>
      <c r="E160" s="13">
        <f t="shared" si="28"/>
        <v>289.05</v>
      </c>
      <c r="F160" s="13">
        <f t="shared" si="34"/>
        <v>28271.509999999947</v>
      </c>
      <c r="G160" s="9">
        <v>0</v>
      </c>
      <c r="H160" s="10">
        <f t="shared" si="29"/>
        <v>4.5999999999999999E-3</v>
      </c>
      <c r="I160" s="13">
        <f t="shared" si="30"/>
        <v>36450.325893876987</v>
      </c>
      <c r="J160" s="16">
        <f t="shared" si="35"/>
        <v>1.2892953327882755</v>
      </c>
      <c r="K160" s="17">
        <f t="shared" si="36"/>
        <v>121.50108631292329</v>
      </c>
    </row>
    <row r="161" spans="2:13" x14ac:dyDescent="0.2">
      <c r="B161" s="5">
        <f t="shared" si="31"/>
        <v>145</v>
      </c>
      <c r="C161" s="20">
        <f t="shared" si="32"/>
        <v>300</v>
      </c>
      <c r="D161" s="20">
        <f t="shared" si="33"/>
        <v>10.84</v>
      </c>
      <c r="E161" s="20">
        <f t="shared" si="28"/>
        <v>289.16000000000003</v>
      </c>
      <c r="F161" s="20">
        <f t="shared" si="34"/>
        <v>27982.349999999948</v>
      </c>
      <c r="G161" s="6">
        <v>0</v>
      </c>
      <c r="H161" s="7">
        <f t="shared" si="29"/>
        <v>4.5999999999999999E-3</v>
      </c>
      <c r="I161" s="13">
        <f t="shared" si="30"/>
        <v>36705.105127355338</v>
      </c>
      <c r="J161" s="16">
        <f t="shared" si="35"/>
        <v>1.3117234659474779</v>
      </c>
      <c r="K161" s="17">
        <f t="shared" si="36"/>
        <v>122.3503504245178</v>
      </c>
    </row>
    <row r="162" spans="2:13" x14ac:dyDescent="0.2">
      <c r="B162" s="8">
        <f t="shared" si="31"/>
        <v>146</v>
      </c>
      <c r="C162" s="13">
        <f t="shared" si="32"/>
        <v>300</v>
      </c>
      <c r="D162" s="13">
        <f t="shared" si="33"/>
        <v>10.73</v>
      </c>
      <c r="E162" s="13">
        <f t="shared" si="28"/>
        <v>289.27</v>
      </c>
      <c r="F162" s="13">
        <f t="shared" si="34"/>
        <v>27693.079999999947</v>
      </c>
      <c r="G162" s="9">
        <v>0</v>
      </c>
      <c r="H162" s="10">
        <f t="shared" si="29"/>
        <v>4.5999999999999999E-3</v>
      </c>
      <c r="I162" s="13">
        <f t="shared" si="30"/>
        <v>36960.056336816247</v>
      </c>
      <c r="J162" s="16">
        <f t="shared" si="35"/>
        <v>1.3346314796626564</v>
      </c>
      <c r="K162" s="17">
        <f t="shared" si="36"/>
        <v>123.20018778938748</v>
      </c>
    </row>
    <row r="163" spans="2:13" x14ac:dyDescent="0.2">
      <c r="B163" s="5">
        <f t="shared" si="31"/>
        <v>147</v>
      </c>
      <c r="C163" s="20">
        <f t="shared" si="32"/>
        <v>300</v>
      </c>
      <c r="D163" s="20">
        <f t="shared" si="33"/>
        <v>10.62</v>
      </c>
      <c r="E163" s="20">
        <f t="shared" si="28"/>
        <v>289.38</v>
      </c>
      <c r="F163" s="20">
        <f t="shared" si="34"/>
        <v>27403.699999999946</v>
      </c>
      <c r="G163" s="6">
        <v>0</v>
      </c>
      <c r="H163" s="7">
        <f t="shared" si="29"/>
        <v>4.5999999999999999E-3</v>
      </c>
      <c r="I163" s="13">
        <f t="shared" si="30"/>
        <v>37215.179638343579</v>
      </c>
      <c r="J163" s="16">
        <f t="shared" si="35"/>
        <v>1.3580348507078843</v>
      </c>
      <c r="K163" s="17">
        <f t="shared" si="36"/>
        <v>124.0505987944786</v>
      </c>
    </row>
    <row r="164" spans="2:13" x14ac:dyDescent="0.2">
      <c r="B164" s="8">
        <f t="shared" si="31"/>
        <v>148</v>
      </c>
      <c r="C164" s="13">
        <f t="shared" si="32"/>
        <v>300</v>
      </c>
      <c r="D164" s="13">
        <f t="shared" si="33"/>
        <v>10.5</v>
      </c>
      <c r="E164" s="13">
        <f t="shared" si="28"/>
        <v>289.5</v>
      </c>
      <c r="F164" s="13">
        <f t="shared" si="34"/>
        <v>27114.199999999946</v>
      </c>
      <c r="G164" s="9">
        <v>0</v>
      </c>
      <c r="H164" s="10">
        <f t="shared" si="29"/>
        <v>4.5999999999999999E-3</v>
      </c>
      <c r="I164" s="13">
        <f t="shared" si="30"/>
        <v>37470.475148099467</v>
      </c>
      <c r="J164" s="16">
        <f t="shared" si="35"/>
        <v>1.3819502381814526</v>
      </c>
      <c r="K164" s="17">
        <f t="shared" si="36"/>
        <v>124.90158382699822</v>
      </c>
    </row>
    <row r="165" spans="2:13" x14ac:dyDescent="0.2">
      <c r="B165" s="5">
        <f t="shared" si="31"/>
        <v>149</v>
      </c>
      <c r="C165" s="20">
        <f t="shared" si="32"/>
        <v>300</v>
      </c>
      <c r="D165" s="20">
        <f t="shared" si="33"/>
        <v>10.39</v>
      </c>
      <c r="E165" s="20">
        <f t="shared" si="28"/>
        <v>289.61</v>
      </c>
      <c r="F165" s="20">
        <f t="shared" si="34"/>
        <v>26824.589999999946</v>
      </c>
      <c r="G165" s="6">
        <v>0</v>
      </c>
      <c r="H165" s="7">
        <f t="shared" si="29"/>
        <v>4.5999999999999999E-3</v>
      </c>
      <c r="I165" s="13">
        <f t="shared" si="30"/>
        <v>37725.942982324399</v>
      </c>
      <c r="J165" s="16">
        <f t="shared" si="35"/>
        <v>1.40639402064764</v>
      </c>
      <c r="K165" s="17">
        <f t="shared" si="36"/>
        <v>125.75314327441467</v>
      </c>
    </row>
    <row r="166" spans="2:13" x14ac:dyDescent="0.2">
      <c r="B166" s="8">
        <f t="shared" si="31"/>
        <v>150</v>
      </c>
      <c r="C166" s="13">
        <f t="shared" si="32"/>
        <v>300</v>
      </c>
      <c r="D166" s="13">
        <f t="shared" si="33"/>
        <v>10.28</v>
      </c>
      <c r="E166" s="13">
        <f t="shared" si="28"/>
        <v>289.72000000000003</v>
      </c>
      <c r="F166" s="13">
        <f t="shared" si="34"/>
        <v>26534.869999999944</v>
      </c>
      <c r="G166" s="9">
        <v>0</v>
      </c>
      <c r="H166" s="10">
        <f t="shared" si="29"/>
        <v>4.5999999999999999E-3</v>
      </c>
      <c r="I166" s="13">
        <f t="shared" si="30"/>
        <v>37981.583257337399</v>
      </c>
      <c r="J166" s="16">
        <f t="shared" si="35"/>
        <v>1.4313838076967205</v>
      </c>
      <c r="K166" s="17">
        <f t="shared" si="36"/>
        <v>126.605277524458</v>
      </c>
    </row>
    <row r="167" spans="2:13" x14ac:dyDescent="0.2">
      <c r="B167" s="5">
        <f t="shared" si="31"/>
        <v>151</v>
      </c>
      <c r="C167" s="20">
        <f t="shared" si="32"/>
        <v>300</v>
      </c>
      <c r="D167" s="20">
        <f t="shared" si="33"/>
        <v>10.17</v>
      </c>
      <c r="E167" s="20">
        <f t="shared" si="28"/>
        <v>289.83</v>
      </c>
      <c r="F167" s="20">
        <f t="shared" si="34"/>
        <v>26245.039999999943</v>
      </c>
      <c r="G167" s="6">
        <v>0</v>
      </c>
      <c r="H167" s="7">
        <f t="shared" si="29"/>
        <v>4.5999999999999999E-3</v>
      </c>
      <c r="I167" s="13">
        <f t="shared" si="30"/>
        <v>38237.396089536131</v>
      </c>
      <c r="J167" s="16">
        <f t="shared" si="35"/>
        <v>1.4569380000768226</v>
      </c>
      <c r="K167" s="17">
        <f t="shared" si="36"/>
        <v>127.45798696512044</v>
      </c>
    </row>
    <row r="168" spans="2:13" x14ac:dyDescent="0.2">
      <c r="B168" s="8">
        <f t="shared" si="31"/>
        <v>152</v>
      </c>
      <c r="C168" s="13">
        <f t="shared" si="32"/>
        <v>300</v>
      </c>
      <c r="D168" s="13">
        <f t="shared" si="33"/>
        <v>10.06</v>
      </c>
      <c r="E168" s="13">
        <f t="shared" si="28"/>
        <v>289.94</v>
      </c>
      <c r="F168" s="13">
        <f t="shared" si="34"/>
        <v>25955.099999999944</v>
      </c>
      <c r="G168" s="9">
        <v>0</v>
      </c>
      <c r="H168" s="10">
        <f t="shared" si="29"/>
        <v>4.5999999999999999E-3</v>
      </c>
      <c r="I168" s="13">
        <f t="shared" si="30"/>
        <v>38493.381595396677</v>
      </c>
      <c r="J168" s="16">
        <f t="shared" si="35"/>
        <v>1.4830758346296782</v>
      </c>
      <c r="K168" s="17">
        <f t="shared" si="36"/>
        <v>128.31127198465558</v>
      </c>
    </row>
    <row r="169" spans="2:13" x14ac:dyDescent="0.2">
      <c r="B169" s="5">
        <f t="shared" si="31"/>
        <v>153</v>
      </c>
      <c r="C169" s="20">
        <f t="shared" si="32"/>
        <v>300</v>
      </c>
      <c r="D169" s="20">
        <f t="shared" si="33"/>
        <v>9.9499999999999993</v>
      </c>
      <c r="E169" s="20">
        <f t="shared" si="28"/>
        <v>290.05</v>
      </c>
      <c r="F169" s="20">
        <f t="shared" si="34"/>
        <v>25665.049999999945</v>
      </c>
      <c r="G169" s="6">
        <v>0</v>
      </c>
      <c r="H169" s="7">
        <f t="shared" si="29"/>
        <v>4.5999999999999999E-3</v>
      </c>
      <c r="I169" s="13">
        <f t="shared" si="30"/>
        <v>38749.539891473432</v>
      </c>
      <c r="J169" s="16">
        <f t="shared" si="35"/>
        <v>1.5098174323242508</v>
      </c>
      <c r="K169" s="17">
        <f t="shared" si="36"/>
        <v>129.16513297157812</v>
      </c>
      <c r="M169" s="2"/>
    </row>
    <row r="170" spans="2:13" x14ac:dyDescent="0.2">
      <c r="B170" s="8">
        <f t="shared" si="31"/>
        <v>154</v>
      </c>
      <c r="C170" s="13">
        <f t="shared" si="32"/>
        <v>300</v>
      </c>
      <c r="D170" s="13">
        <f t="shared" si="33"/>
        <v>9.84</v>
      </c>
      <c r="E170" s="13">
        <f t="shared" si="28"/>
        <v>290.16000000000003</v>
      </c>
      <c r="F170" s="13">
        <f t="shared" si="34"/>
        <v>25374.889999999945</v>
      </c>
      <c r="G170" s="9">
        <v>0</v>
      </c>
      <c r="H170" s="10">
        <f t="shared" si="29"/>
        <v>4.5999999999999999E-3</v>
      </c>
      <c r="I170" s="13">
        <f t="shared" si="30"/>
        <v>39005.871094400216</v>
      </c>
      <c r="J170" s="16">
        <f t="shared" si="35"/>
        <v>1.5371838496403452</v>
      </c>
      <c r="K170" s="17">
        <f t="shared" si="36"/>
        <v>130.01957031466739</v>
      </c>
      <c r="M170" s="2"/>
    </row>
    <row r="171" spans="2:13" x14ac:dyDescent="0.2">
      <c r="B171" s="5">
        <f t="shared" si="31"/>
        <v>155</v>
      </c>
      <c r="C171" s="20">
        <f t="shared" si="32"/>
        <v>300</v>
      </c>
      <c r="D171" s="20">
        <f t="shared" si="33"/>
        <v>9.73</v>
      </c>
      <c r="E171" s="20">
        <f t="shared" si="28"/>
        <v>290.27</v>
      </c>
      <c r="F171" s="20">
        <f t="shared" si="34"/>
        <v>25084.619999999944</v>
      </c>
      <c r="G171" s="6">
        <v>0</v>
      </c>
      <c r="H171" s="7">
        <f t="shared" si="29"/>
        <v>4.5999999999999999E-3</v>
      </c>
      <c r="I171" s="13">
        <f t="shared" si="30"/>
        <v>39262.375320888859</v>
      </c>
      <c r="J171" s="16">
        <f t="shared" si="35"/>
        <v>1.5651971335778236</v>
      </c>
      <c r="K171" s="17">
        <f t="shared" si="36"/>
        <v>130.87458440296285</v>
      </c>
      <c r="M171" s="2"/>
    </row>
    <row r="172" spans="2:13" x14ac:dyDescent="0.2">
      <c r="B172" s="8">
        <f t="shared" si="31"/>
        <v>156</v>
      </c>
      <c r="C172" s="13">
        <f t="shared" si="32"/>
        <v>300</v>
      </c>
      <c r="D172" s="13">
        <f t="shared" si="33"/>
        <v>9.6199999999999992</v>
      </c>
      <c r="E172" s="13">
        <f t="shared" si="28"/>
        <v>290.38</v>
      </c>
      <c r="F172" s="13">
        <f t="shared" si="34"/>
        <v>24794.239999999943</v>
      </c>
      <c r="G172" s="9">
        <v>0</v>
      </c>
      <c r="H172" s="10">
        <f t="shared" si="29"/>
        <v>4.5999999999999999E-3</v>
      </c>
      <c r="I172" s="13">
        <f t="shared" si="30"/>
        <v>39519.052687730502</v>
      </c>
      <c r="J172" s="16">
        <f t="shared" si="35"/>
        <v>1.5938803805936617</v>
      </c>
      <c r="K172" s="17">
        <f t="shared" si="36"/>
        <v>131.73017562576834</v>
      </c>
    </row>
    <row r="173" spans="2:13" x14ac:dyDescent="0.2">
      <c r="B173" s="5">
        <f t="shared" si="31"/>
        <v>157</v>
      </c>
      <c r="C173" s="20">
        <f t="shared" si="32"/>
        <v>300</v>
      </c>
      <c r="D173" s="20">
        <f t="shared" si="33"/>
        <v>9.5</v>
      </c>
      <c r="E173" s="20">
        <f t="shared" si="28"/>
        <v>290.5</v>
      </c>
      <c r="F173" s="20">
        <f t="shared" si="34"/>
        <v>24503.739999999943</v>
      </c>
      <c r="G173" s="6">
        <v>0</v>
      </c>
      <c r="H173" s="7">
        <f t="shared" si="29"/>
        <v>4.5999999999999999E-3</v>
      </c>
      <c r="I173" s="13">
        <f t="shared" si="30"/>
        <v>39775.903311794718</v>
      </c>
      <c r="J173" s="16">
        <f t="shared" si="35"/>
        <v>1.6232584622508568</v>
      </c>
      <c r="K173" s="17">
        <f t="shared" si="36"/>
        <v>132.58634437264905</v>
      </c>
    </row>
    <row r="174" spans="2:13" x14ac:dyDescent="0.2">
      <c r="B174" s="8">
        <f t="shared" si="31"/>
        <v>158</v>
      </c>
      <c r="C174" s="13">
        <f t="shared" si="32"/>
        <v>300</v>
      </c>
      <c r="D174" s="13">
        <f t="shared" si="33"/>
        <v>9.39</v>
      </c>
      <c r="E174" s="13">
        <f t="shared" si="28"/>
        <v>290.61</v>
      </c>
      <c r="F174" s="13">
        <f t="shared" si="34"/>
        <v>24213.129999999943</v>
      </c>
      <c r="G174" s="9">
        <v>0</v>
      </c>
      <c r="H174" s="10">
        <f t="shared" si="29"/>
        <v>4.5999999999999999E-3</v>
      </c>
      <c r="I174" s="13">
        <f t="shared" si="30"/>
        <v>40032.927310030143</v>
      </c>
      <c r="J174" s="16">
        <f t="shared" si="35"/>
        <v>1.6533561464391526</v>
      </c>
      <c r="K174" s="17">
        <f t="shared" si="36"/>
        <v>133.4430910334338</v>
      </c>
    </row>
    <row r="175" spans="2:13" x14ac:dyDescent="0.2">
      <c r="B175" s="5">
        <f t="shared" si="31"/>
        <v>159</v>
      </c>
      <c r="C175" s="20">
        <f t="shared" si="32"/>
        <v>300</v>
      </c>
      <c r="D175" s="20">
        <f t="shared" si="33"/>
        <v>9.2799999999999994</v>
      </c>
      <c r="E175" s="20">
        <f t="shared" si="28"/>
        <v>290.72000000000003</v>
      </c>
      <c r="F175" s="20">
        <f t="shared" si="34"/>
        <v>23922.409999999942</v>
      </c>
      <c r="G175" s="6">
        <v>0</v>
      </c>
      <c r="H175" s="7">
        <f t="shared" si="29"/>
        <v>4.5999999999999999E-3</v>
      </c>
      <c r="I175" s="13">
        <f t="shared" si="30"/>
        <v>40290.124799464378</v>
      </c>
      <c r="J175" s="16">
        <f t="shared" si="35"/>
        <v>1.6842000784814104</v>
      </c>
      <c r="K175" s="17">
        <f t="shared" si="36"/>
        <v>134.30041599821459</v>
      </c>
    </row>
    <row r="176" spans="2:13" x14ac:dyDescent="0.2">
      <c r="B176" s="8">
        <f t="shared" si="31"/>
        <v>160</v>
      </c>
      <c r="C176" s="13">
        <f t="shared" si="32"/>
        <v>300</v>
      </c>
      <c r="D176" s="13">
        <f t="shared" si="33"/>
        <v>9.17</v>
      </c>
      <c r="E176" s="13">
        <f t="shared" si="28"/>
        <v>290.83</v>
      </c>
      <c r="F176" s="13">
        <f t="shared" si="34"/>
        <v>23631.57999999994</v>
      </c>
      <c r="G176" s="9">
        <v>0</v>
      </c>
      <c r="H176" s="10">
        <f t="shared" si="29"/>
        <v>4.5999999999999999E-3</v>
      </c>
      <c r="I176" s="13">
        <f t="shared" si="30"/>
        <v>40547.49589720404</v>
      </c>
      <c r="J176" s="16">
        <f t="shared" si="35"/>
        <v>1.7158182354799867</v>
      </c>
      <c r="K176" s="17">
        <f t="shared" si="36"/>
        <v>135.15831965734679</v>
      </c>
    </row>
    <row r="177" spans="2:11" x14ac:dyDescent="0.2">
      <c r="B177" s="5">
        <f t="shared" si="31"/>
        <v>161</v>
      </c>
      <c r="C177" s="20">
        <f t="shared" si="32"/>
        <v>300</v>
      </c>
      <c r="D177" s="20">
        <f t="shared" si="33"/>
        <v>9.06</v>
      </c>
      <c r="E177" s="20">
        <f t="shared" si="28"/>
        <v>290.94</v>
      </c>
      <c r="F177" s="20">
        <f t="shared" si="34"/>
        <v>23340.639999999941</v>
      </c>
      <c r="G177" s="6">
        <v>0</v>
      </c>
      <c r="H177" s="7">
        <f t="shared" si="29"/>
        <v>4.5999999999999999E-3</v>
      </c>
      <c r="I177" s="13">
        <f t="shared" si="30"/>
        <v>40805.040720434677</v>
      </c>
      <c r="J177" s="16">
        <f t="shared" si="35"/>
        <v>1.7482400105753217</v>
      </c>
      <c r="K177" s="17">
        <f t="shared" si="36"/>
        <v>136.01680240144893</v>
      </c>
    </row>
    <row r="178" spans="2:11" x14ac:dyDescent="0.2">
      <c r="B178" s="8">
        <f t="shared" si="31"/>
        <v>162</v>
      </c>
      <c r="C178" s="13">
        <f t="shared" si="32"/>
        <v>300</v>
      </c>
      <c r="D178" s="13">
        <f t="shared" si="33"/>
        <v>8.9499999999999993</v>
      </c>
      <c r="E178" s="13">
        <f t="shared" si="28"/>
        <v>291.05</v>
      </c>
      <c r="F178" s="13">
        <f t="shared" si="34"/>
        <v>23049.589999999942</v>
      </c>
      <c r="G178" s="9">
        <v>0</v>
      </c>
      <c r="H178" s="10">
        <f t="shared" si="29"/>
        <v>4.5999999999999999E-3</v>
      </c>
      <c r="I178" s="13">
        <f t="shared" si="30"/>
        <v>41062.759386420912</v>
      </c>
      <c r="J178" s="16">
        <f t="shared" si="35"/>
        <v>1.781496303683537</v>
      </c>
      <c r="K178" s="17">
        <f t="shared" si="36"/>
        <v>136.87586462140305</v>
      </c>
    </row>
    <row r="179" spans="2:11" x14ac:dyDescent="0.2">
      <c r="B179" s="5">
        <f t="shared" si="31"/>
        <v>163</v>
      </c>
      <c r="C179" s="20">
        <f t="shared" si="32"/>
        <v>300</v>
      </c>
      <c r="D179" s="20">
        <f t="shared" si="33"/>
        <v>8.84</v>
      </c>
      <c r="E179" s="20">
        <f t="shared" si="28"/>
        <v>291.16000000000003</v>
      </c>
      <c r="F179" s="20">
        <f t="shared" si="34"/>
        <v>22758.429999999942</v>
      </c>
      <c r="G179" s="6">
        <v>0</v>
      </c>
      <c r="H179" s="7">
        <f t="shared" si="29"/>
        <v>4.5999999999999999E-3</v>
      </c>
      <c r="I179" s="13">
        <f t="shared" si="30"/>
        <v>41320.652012506653</v>
      </c>
      <c r="J179" s="16">
        <f t="shared" si="35"/>
        <v>1.8156196193018042</v>
      </c>
      <c r="K179" s="17">
        <f t="shared" si="36"/>
        <v>137.7355067083555</v>
      </c>
    </row>
    <row r="180" spans="2:11" x14ac:dyDescent="0.2">
      <c r="B180" s="8">
        <f t="shared" si="31"/>
        <v>164</v>
      </c>
      <c r="C180" s="13">
        <f t="shared" si="32"/>
        <v>300</v>
      </c>
      <c r="D180" s="13">
        <f t="shared" si="33"/>
        <v>8.7200000000000006</v>
      </c>
      <c r="E180" s="13">
        <f t="shared" si="28"/>
        <v>291.27999999999997</v>
      </c>
      <c r="F180" s="13">
        <f t="shared" si="34"/>
        <v>22467.149999999943</v>
      </c>
      <c r="G180" s="9">
        <v>0</v>
      </c>
      <c r="H180" s="10">
        <f t="shared" si="29"/>
        <v>4.5999999999999999E-3</v>
      </c>
      <c r="I180" s="13">
        <f t="shared" si="30"/>
        <v>41578.718716115167</v>
      </c>
      <c r="J180" s="16">
        <f t="shared" si="35"/>
        <v>1.8506449957433528</v>
      </c>
      <c r="K180" s="17">
        <f t="shared" si="36"/>
        <v>138.59572905371724</v>
      </c>
    </row>
    <row r="181" spans="2:11" x14ac:dyDescent="0.2">
      <c r="B181" s="5">
        <f t="shared" si="31"/>
        <v>165</v>
      </c>
      <c r="C181" s="20">
        <f t="shared" si="32"/>
        <v>300</v>
      </c>
      <c r="D181" s="20">
        <f t="shared" si="33"/>
        <v>8.61</v>
      </c>
      <c r="E181" s="20">
        <f t="shared" si="28"/>
        <v>291.39</v>
      </c>
      <c r="F181" s="20">
        <f t="shared" si="34"/>
        <v>22175.759999999944</v>
      </c>
      <c r="G181" s="6">
        <v>0</v>
      </c>
      <c r="H181" s="7">
        <f t="shared" si="29"/>
        <v>4.5999999999999999E-3</v>
      </c>
      <c r="I181" s="13">
        <f t="shared" si="30"/>
        <v>41836.959614748543</v>
      </c>
      <c r="J181" s="16">
        <f t="shared" si="35"/>
        <v>1.8866077020471292</v>
      </c>
      <c r="K181" s="17">
        <f t="shared" si="36"/>
        <v>139.45653204916181</v>
      </c>
    </row>
    <row r="182" spans="2:11" x14ac:dyDescent="0.2">
      <c r="B182" s="8">
        <f t="shared" si="31"/>
        <v>166</v>
      </c>
      <c r="C182" s="13">
        <f t="shared" si="32"/>
        <v>300</v>
      </c>
      <c r="D182" s="13">
        <f t="shared" si="33"/>
        <v>8.5</v>
      </c>
      <c r="E182" s="13">
        <f t="shared" si="28"/>
        <v>291.5</v>
      </c>
      <c r="F182" s="13">
        <f t="shared" si="34"/>
        <v>21884.259999999944</v>
      </c>
      <c r="G182" s="9">
        <v>0</v>
      </c>
      <c r="H182" s="10">
        <f t="shared" si="29"/>
        <v>4.5999999999999999E-3</v>
      </c>
      <c r="I182" s="13">
        <f t="shared" si="30"/>
        <v>42095.37482598846</v>
      </c>
      <c r="J182" s="16">
        <f t="shared" si="35"/>
        <v>1.9235457276594488</v>
      </c>
      <c r="K182" s="17">
        <f t="shared" si="36"/>
        <v>140.3179160866282</v>
      </c>
    </row>
    <row r="183" spans="2:11" x14ac:dyDescent="0.2">
      <c r="B183" s="5">
        <f t="shared" si="31"/>
        <v>167</v>
      </c>
      <c r="C183" s="20">
        <f t="shared" si="32"/>
        <v>300</v>
      </c>
      <c r="D183" s="20">
        <f t="shared" si="33"/>
        <v>8.39</v>
      </c>
      <c r="E183" s="20">
        <f t="shared" si="28"/>
        <v>291.61</v>
      </c>
      <c r="F183" s="20">
        <f t="shared" si="34"/>
        <v>21592.649999999943</v>
      </c>
      <c r="G183" s="6">
        <v>0</v>
      </c>
      <c r="H183" s="7">
        <f t="shared" si="29"/>
        <v>4.5999999999999999E-3</v>
      </c>
      <c r="I183" s="13">
        <f t="shared" si="30"/>
        <v>42353.964467496029</v>
      </c>
      <c r="J183" s="16">
        <f t="shared" si="35"/>
        <v>1.9614991428794586</v>
      </c>
      <c r="K183" s="17">
        <f t="shared" si="36"/>
        <v>141.17988155832009</v>
      </c>
    </row>
    <row r="184" spans="2:11" x14ac:dyDescent="0.2">
      <c r="B184" s="8">
        <f t="shared" si="31"/>
        <v>168</v>
      </c>
      <c r="C184" s="13">
        <f t="shared" si="32"/>
        <v>300</v>
      </c>
      <c r="D184" s="13">
        <f t="shared" si="33"/>
        <v>8.2799999999999994</v>
      </c>
      <c r="E184" s="13">
        <f t="shared" si="28"/>
        <v>291.72000000000003</v>
      </c>
      <c r="F184" s="13">
        <f t="shared" si="34"/>
        <v>21300.929999999942</v>
      </c>
      <c r="G184" s="9">
        <v>0</v>
      </c>
      <c r="H184" s="10">
        <f t="shared" si="29"/>
        <v>4.5999999999999999E-3</v>
      </c>
      <c r="I184" s="13">
        <f t="shared" si="30"/>
        <v>42612.728657011554</v>
      </c>
      <c r="J184" s="16">
        <f t="shared" si="35"/>
        <v>2.0005102433091735</v>
      </c>
      <c r="K184" s="17">
        <f t="shared" si="36"/>
        <v>142.04242885670519</v>
      </c>
    </row>
    <row r="185" spans="2:11" x14ac:dyDescent="0.2">
      <c r="B185" s="5">
        <f t="shared" si="31"/>
        <v>169</v>
      </c>
      <c r="C185" s="20">
        <f t="shared" si="32"/>
        <v>300</v>
      </c>
      <c r="D185" s="20">
        <f t="shared" si="33"/>
        <v>8.17</v>
      </c>
      <c r="E185" s="20">
        <f t="shared" si="28"/>
        <v>291.83</v>
      </c>
      <c r="F185" s="20">
        <f t="shared" si="34"/>
        <v>21009.09999999994</v>
      </c>
      <c r="G185" s="6">
        <v>0</v>
      </c>
      <c r="H185" s="7">
        <f t="shared" si="29"/>
        <v>4.5999999999999999E-3</v>
      </c>
      <c r="I185" s="13">
        <f t="shared" si="30"/>
        <v>42871.66751235503</v>
      </c>
      <c r="J185" s="16">
        <f t="shared" si="35"/>
        <v>2.0406237065059973</v>
      </c>
      <c r="K185" s="17">
        <f t="shared" si="36"/>
        <v>142.90555837451677</v>
      </c>
    </row>
    <row r="186" spans="2:11" x14ac:dyDescent="0.2">
      <c r="B186" s="8">
        <f t="shared" si="31"/>
        <v>170</v>
      </c>
      <c r="C186" s="13">
        <f t="shared" si="32"/>
        <v>300</v>
      </c>
      <c r="D186" s="13">
        <f t="shared" si="33"/>
        <v>8.0500000000000007</v>
      </c>
      <c r="E186" s="13">
        <f t="shared" si="28"/>
        <v>291.95</v>
      </c>
      <c r="F186" s="13">
        <f t="shared" si="34"/>
        <v>20717.14999999994</v>
      </c>
      <c r="G186" s="9">
        <v>0</v>
      </c>
      <c r="H186" s="10">
        <f t="shared" si="29"/>
        <v>4.5999999999999999E-3</v>
      </c>
      <c r="I186" s="13">
        <f t="shared" si="30"/>
        <v>43130.781151425879</v>
      </c>
      <c r="J186" s="16">
        <f t="shared" si="35"/>
        <v>2.0818877669672715</v>
      </c>
      <c r="K186" s="17">
        <f t="shared" si="36"/>
        <v>143.76927050475294</v>
      </c>
    </row>
    <row r="187" spans="2:11" x14ac:dyDescent="0.2">
      <c r="B187" s="5">
        <f t="shared" si="31"/>
        <v>171</v>
      </c>
      <c r="C187" s="20">
        <f t="shared" si="32"/>
        <v>300</v>
      </c>
      <c r="D187" s="20">
        <f t="shared" si="33"/>
        <v>7.94</v>
      </c>
      <c r="E187" s="20">
        <f t="shared" si="28"/>
        <v>292.06</v>
      </c>
      <c r="F187" s="20">
        <f t="shared" si="34"/>
        <v>20425.089999999938</v>
      </c>
      <c r="G187" s="6">
        <v>0</v>
      </c>
      <c r="H187" s="7">
        <f t="shared" si="29"/>
        <v>4.5999999999999999E-3</v>
      </c>
      <c r="I187" s="13">
        <f t="shared" si="30"/>
        <v>43390.069692203004</v>
      </c>
      <c r="J187" s="16">
        <f t="shared" si="35"/>
        <v>2.1243514565763548</v>
      </c>
      <c r="K187" s="17">
        <f t="shared" si="36"/>
        <v>144.63356564067669</v>
      </c>
    </row>
    <row r="188" spans="2:11" x14ac:dyDescent="0.2">
      <c r="B188" s="8">
        <f t="shared" si="31"/>
        <v>172</v>
      </c>
      <c r="C188" s="13">
        <f t="shared" si="32"/>
        <v>300</v>
      </c>
      <c r="D188" s="13">
        <f t="shared" si="33"/>
        <v>7.83</v>
      </c>
      <c r="E188" s="13">
        <f t="shared" si="28"/>
        <v>292.17</v>
      </c>
      <c r="F188" s="13">
        <f t="shared" si="34"/>
        <v>20132.91999999994</v>
      </c>
      <c r="G188" s="9">
        <v>0</v>
      </c>
      <c r="H188" s="10">
        <f t="shared" si="29"/>
        <v>4.5999999999999999E-3</v>
      </c>
      <c r="I188" s="13">
        <f t="shared" si="30"/>
        <v>43649.533252745248</v>
      </c>
      <c r="J188" s="16">
        <f t="shared" si="35"/>
        <v>2.1680676848040612</v>
      </c>
      <c r="K188" s="17">
        <f t="shared" si="36"/>
        <v>145.4984441758175</v>
      </c>
    </row>
    <row r="189" spans="2:11" x14ac:dyDescent="0.2">
      <c r="B189" s="5">
        <f t="shared" si="31"/>
        <v>173</v>
      </c>
      <c r="C189" s="20">
        <f t="shared" si="32"/>
        <v>300</v>
      </c>
      <c r="D189" s="20">
        <f t="shared" si="33"/>
        <v>7.72</v>
      </c>
      <c r="E189" s="20">
        <f t="shared" si="28"/>
        <v>292.27999999999997</v>
      </c>
      <c r="F189" s="20">
        <f t="shared" si="34"/>
        <v>19840.639999999941</v>
      </c>
      <c r="G189" s="6">
        <v>0</v>
      </c>
      <c r="H189" s="7">
        <f t="shared" si="29"/>
        <v>4.5999999999999999E-3</v>
      </c>
      <c r="I189" s="13">
        <f t="shared" si="30"/>
        <v>43909.17195119083</v>
      </c>
      <c r="J189" s="16">
        <f t="shared" si="35"/>
        <v>2.2130925187489394</v>
      </c>
      <c r="K189" s="17">
        <f t="shared" si="36"/>
        <v>146.36390650396945</v>
      </c>
    </row>
    <row r="190" spans="2:11" x14ac:dyDescent="0.2">
      <c r="B190" s="8">
        <f t="shared" si="31"/>
        <v>174</v>
      </c>
      <c r="C190" s="13">
        <f t="shared" si="32"/>
        <v>300</v>
      </c>
      <c r="D190" s="13">
        <f t="shared" si="33"/>
        <v>7.61</v>
      </c>
      <c r="E190" s="13">
        <f t="shared" si="28"/>
        <v>292.39</v>
      </c>
      <c r="F190" s="13">
        <f t="shared" si="34"/>
        <v>19548.249999999942</v>
      </c>
      <c r="G190" s="9">
        <v>0</v>
      </c>
      <c r="H190" s="10">
        <f t="shared" si="29"/>
        <v>4.5999999999999999E-3</v>
      </c>
      <c r="I190" s="13">
        <f t="shared" si="30"/>
        <v>44168.985905757843</v>
      </c>
      <c r="J190" s="16">
        <f t="shared" si="35"/>
        <v>2.2594854222632703</v>
      </c>
      <c r="K190" s="17">
        <f t="shared" si="36"/>
        <v>147.22995301919281</v>
      </c>
    </row>
    <row r="191" spans="2:11" x14ac:dyDescent="0.2">
      <c r="B191" s="5">
        <f t="shared" si="31"/>
        <v>175</v>
      </c>
      <c r="C191" s="20">
        <f t="shared" si="32"/>
        <v>300</v>
      </c>
      <c r="D191" s="20">
        <f t="shared" si="33"/>
        <v>7.49</v>
      </c>
      <c r="E191" s="20">
        <f t="shared" si="28"/>
        <v>292.51</v>
      </c>
      <c r="F191" s="20">
        <f t="shared" si="34"/>
        <v>19255.739999999943</v>
      </c>
      <c r="G191" s="6">
        <v>0</v>
      </c>
      <c r="H191" s="7">
        <f t="shared" si="29"/>
        <v>4.5999999999999999E-3</v>
      </c>
      <c r="I191" s="13">
        <f t="shared" si="30"/>
        <v>44428.975234744241</v>
      </c>
      <c r="J191" s="16">
        <f t="shared" si="35"/>
        <v>2.3073107153889891</v>
      </c>
      <c r="K191" s="17">
        <f t="shared" si="36"/>
        <v>148.09658411581412</v>
      </c>
    </row>
    <row r="192" spans="2:11" x14ac:dyDescent="0.2">
      <c r="B192" s="8">
        <f t="shared" si="31"/>
        <v>176</v>
      </c>
      <c r="C192" s="13">
        <f t="shared" si="32"/>
        <v>300</v>
      </c>
      <c r="D192" s="13">
        <f t="shared" si="33"/>
        <v>7.38</v>
      </c>
      <c r="E192" s="13">
        <f t="shared" si="28"/>
        <v>292.62</v>
      </c>
      <c r="F192" s="13">
        <f t="shared" si="34"/>
        <v>18963.119999999944</v>
      </c>
      <c r="G192" s="9">
        <v>0</v>
      </c>
      <c r="H192" s="10">
        <f t="shared" si="29"/>
        <v>4.5999999999999999E-3</v>
      </c>
      <c r="I192" s="13">
        <f t="shared" si="30"/>
        <v>44689.140056527714</v>
      </c>
      <c r="J192" s="16">
        <f t="shared" si="35"/>
        <v>2.3566343542902142</v>
      </c>
      <c r="K192" s="17">
        <f t="shared" si="36"/>
        <v>148.96380018842572</v>
      </c>
    </row>
    <row r="193" spans="2:11" x14ac:dyDescent="0.2">
      <c r="B193" s="5">
        <f t="shared" si="31"/>
        <v>177</v>
      </c>
      <c r="C193" s="20">
        <f t="shared" si="32"/>
        <v>300</v>
      </c>
      <c r="D193" s="20">
        <f t="shared" si="33"/>
        <v>7.27</v>
      </c>
      <c r="E193" s="20">
        <f t="shared" si="28"/>
        <v>292.73</v>
      </c>
      <c r="F193" s="20">
        <f t="shared" si="34"/>
        <v>18670.389999999945</v>
      </c>
      <c r="G193" s="6">
        <v>0</v>
      </c>
      <c r="H193" s="7">
        <f t="shared" si="29"/>
        <v>4.5999999999999999E-3</v>
      </c>
      <c r="I193" s="13">
        <f t="shared" si="30"/>
        <v>44949.480489565911</v>
      </c>
      <c r="J193" s="16">
        <f t="shared" si="35"/>
        <v>2.4075276675830577</v>
      </c>
      <c r="K193" s="17">
        <f t="shared" si="36"/>
        <v>149.83160163188637</v>
      </c>
    </row>
    <row r="194" spans="2:11" x14ac:dyDescent="0.2">
      <c r="B194" s="8">
        <f t="shared" si="31"/>
        <v>178</v>
      </c>
      <c r="C194" s="13">
        <f t="shared" si="32"/>
        <v>300.01</v>
      </c>
      <c r="D194" s="13">
        <f t="shared" si="33"/>
        <v>7.16</v>
      </c>
      <c r="E194" s="13">
        <f t="shared" si="28"/>
        <v>292.84999999999997</v>
      </c>
      <c r="F194" s="13">
        <f t="shared" si="34"/>
        <v>18377.539999999946</v>
      </c>
      <c r="G194" s="9">
        <v>0</v>
      </c>
      <c r="H194" s="10">
        <f t="shared" si="29"/>
        <v>4.5999999999999999E-3</v>
      </c>
      <c r="I194" s="13">
        <f t="shared" si="30"/>
        <v>45209.996652396345</v>
      </c>
      <c r="J194" s="16">
        <f t="shared" si="35"/>
        <v>2.4600679227141651</v>
      </c>
      <c r="K194" s="17">
        <f t="shared" si="36"/>
        <v>150.69496567579861</v>
      </c>
    </row>
    <row r="195" spans="2:11" x14ac:dyDescent="0.2">
      <c r="B195" s="5">
        <f t="shared" si="31"/>
        <v>179</v>
      </c>
      <c r="C195" s="20">
        <f t="shared" si="32"/>
        <v>300.01</v>
      </c>
      <c r="D195" s="20">
        <f t="shared" si="33"/>
        <v>7.04</v>
      </c>
      <c r="E195" s="20">
        <f t="shared" si="28"/>
        <v>292.96999999999997</v>
      </c>
      <c r="F195" s="20">
        <f t="shared" si="34"/>
        <v>18084.569999999945</v>
      </c>
      <c r="G195" s="6">
        <v>0</v>
      </c>
      <c r="H195" s="7">
        <f t="shared" si="29"/>
        <v>4.5999999999999999E-3</v>
      </c>
      <c r="I195" s="13">
        <f t="shared" si="30"/>
        <v>45470.688663636654</v>
      </c>
      <c r="J195" s="16">
        <f t="shared" si="35"/>
        <v>2.514336180712994</v>
      </c>
      <c r="K195" s="17">
        <f t="shared" si="36"/>
        <v>151.56391008178613</v>
      </c>
    </row>
    <row r="196" spans="2:11" x14ac:dyDescent="0.2">
      <c r="B196" s="8">
        <f t="shared" si="31"/>
        <v>180</v>
      </c>
      <c r="C196" s="13">
        <f t="shared" si="32"/>
        <v>300</v>
      </c>
      <c r="D196" s="13">
        <f t="shared" si="33"/>
        <v>6.93</v>
      </c>
      <c r="E196" s="13">
        <f t="shared" si="28"/>
        <v>293.07</v>
      </c>
      <c r="F196" s="13">
        <f t="shared" si="34"/>
        <v>17791.499999999945</v>
      </c>
      <c r="G196" s="9">
        <v>0</v>
      </c>
      <c r="H196" s="10">
        <f t="shared" si="29"/>
        <v>4.5999999999999999E-3</v>
      </c>
      <c r="I196" s="13">
        <f t="shared" si="30"/>
        <v>45731.556641984658</v>
      </c>
      <c r="J196" s="16">
        <f t="shared" si="35"/>
        <v>2.5704160212452463</v>
      </c>
      <c r="K196" s="17">
        <f t="shared" si="36"/>
        <v>152.43852213994887</v>
      </c>
    </row>
    <row r="197" spans="2:11" x14ac:dyDescent="0.2">
      <c r="B197" s="5">
        <f t="shared" si="31"/>
        <v>181</v>
      </c>
      <c r="C197" s="20">
        <f t="shared" si="32"/>
        <v>300</v>
      </c>
      <c r="D197" s="20">
        <f t="shared" si="33"/>
        <v>6.82</v>
      </c>
      <c r="E197" s="20">
        <f t="shared" si="28"/>
        <v>293.18</v>
      </c>
      <c r="F197" s="20">
        <f t="shared" si="34"/>
        <v>17498.319999999945</v>
      </c>
      <c r="G197" s="6">
        <v>0</v>
      </c>
      <c r="H197" s="7">
        <f t="shared" si="29"/>
        <v>4.5999999999999999E-3</v>
      </c>
      <c r="I197" s="13">
        <f t="shared" si="30"/>
        <v>45992.600706217927</v>
      </c>
      <c r="J197" s="16">
        <f t="shared" si="35"/>
        <v>2.6284009382739639</v>
      </c>
      <c r="K197" s="17">
        <f t="shared" si="36"/>
        <v>153.30866902072643</v>
      </c>
    </row>
    <row r="198" spans="2:11" x14ac:dyDescent="0.2">
      <c r="B198" s="8">
        <f t="shared" si="31"/>
        <v>182</v>
      </c>
      <c r="C198" s="13">
        <f t="shared" si="32"/>
        <v>300.01</v>
      </c>
      <c r="D198" s="13">
        <f t="shared" si="33"/>
        <v>6.71</v>
      </c>
      <c r="E198" s="13">
        <f t="shared" si="28"/>
        <v>293.3</v>
      </c>
      <c r="F198" s="13">
        <f t="shared" si="34"/>
        <v>17205.019999999946</v>
      </c>
      <c r="G198" s="9">
        <v>0</v>
      </c>
      <c r="H198" s="10">
        <f t="shared" si="29"/>
        <v>4.5999999999999999E-3</v>
      </c>
      <c r="I198" s="13">
        <f t="shared" si="30"/>
        <v>46253.820975194532</v>
      </c>
      <c r="J198" s="16">
        <f t="shared" si="35"/>
        <v>2.6883910030441509</v>
      </c>
      <c r="K198" s="17">
        <f t="shared" si="36"/>
        <v>154.17426410851149</v>
      </c>
    </row>
    <row r="199" spans="2:11" x14ac:dyDescent="0.2">
      <c r="B199" s="5">
        <f t="shared" si="31"/>
        <v>183</v>
      </c>
      <c r="C199" s="20">
        <f t="shared" si="32"/>
        <v>300</v>
      </c>
      <c r="D199" s="20">
        <f t="shared" si="33"/>
        <v>6.6</v>
      </c>
      <c r="E199" s="20">
        <f t="shared" si="28"/>
        <v>293.39999999999998</v>
      </c>
      <c r="F199" s="20">
        <f t="shared" si="34"/>
        <v>16911.619999999944</v>
      </c>
      <c r="G199" s="6">
        <v>0</v>
      </c>
      <c r="H199" s="7">
        <f t="shared" si="29"/>
        <v>4.5999999999999999E-3</v>
      </c>
      <c r="I199" s="13">
        <f t="shared" si="30"/>
        <v>46515.217567852815</v>
      </c>
      <c r="J199" s="16">
        <f t="shared" si="35"/>
        <v>2.7504885734100557</v>
      </c>
      <c r="K199" s="17">
        <f t="shared" si="36"/>
        <v>155.05072522617604</v>
      </c>
    </row>
    <row r="200" spans="2:11" x14ac:dyDescent="0.2">
      <c r="B200" s="8">
        <f t="shared" si="31"/>
        <v>184</v>
      </c>
      <c r="C200" s="13">
        <f t="shared" si="32"/>
        <v>300.01</v>
      </c>
      <c r="D200" s="13">
        <f t="shared" si="33"/>
        <v>6.48</v>
      </c>
      <c r="E200" s="13">
        <f t="shared" si="28"/>
        <v>293.52999999999997</v>
      </c>
      <c r="F200" s="13">
        <f t="shared" si="34"/>
        <v>16618.089999999946</v>
      </c>
      <c r="G200" s="9">
        <v>0</v>
      </c>
      <c r="H200" s="10">
        <f t="shared" si="29"/>
        <v>4.5999999999999999E-3</v>
      </c>
      <c r="I200" s="13">
        <f t="shared" si="30"/>
        <v>46776.79060321123</v>
      </c>
      <c r="J200" s="16">
        <f t="shared" si="35"/>
        <v>2.8148114857490469</v>
      </c>
      <c r="K200" s="17">
        <f t="shared" si="36"/>
        <v>155.91743809610091</v>
      </c>
    </row>
    <row r="201" spans="2:11" x14ac:dyDescent="0.2">
      <c r="B201" s="5">
        <f t="shared" si="31"/>
        <v>185</v>
      </c>
      <c r="C201" s="20">
        <f t="shared" si="32"/>
        <v>300.01</v>
      </c>
      <c r="D201" s="20">
        <f t="shared" si="33"/>
        <v>6.37</v>
      </c>
      <c r="E201" s="20">
        <f t="shared" si="28"/>
        <v>293.64</v>
      </c>
      <c r="F201" s="20">
        <f t="shared" si="34"/>
        <v>16324.449999999946</v>
      </c>
      <c r="G201" s="6">
        <v>0</v>
      </c>
      <c r="H201" s="7">
        <f t="shared" si="29"/>
        <v>4.5999999999999999E-3</v>
      </c>
      <c r="I201" s="13">
        <f t="shared" si="30"/>
        <v>47038.540200368283</v>
      </c>
      <c r="J201" s="16">
        <f t="shared" si="35"/>
        <v>2.8814777955991433</v>
      </c>
      <c r="K201" s="17">
        <f t="shared" si="36"/>
        <v>156.78990767097193</v>
      </c>
    </row>
    <row r="202" spans="2:11" x14ac:dyDescent="0.2">
      <c r="B202" s="8">
        <f t="shared" si="31"/>
        <v>186</v>
      </c>
      <c r="C202" s="13">
        <f t="shared" si="32"/>
        <v>300</v>
      </c>
      <c r="D202" s="13">
        <f t="shared" si="33"/>
        <v>6.26</v>
      </c>
      <c r="E202" s="13">
        <f t="shared" si="28"/>
        <v>293.74</v>
      </c>
      <c r="F202" s="13">
        <f t="shared" si="34"/>
        <v>16030.709999999946</v>
      </c>
      <c r="G202" s="9">
        <v>0</v>
      </c>
      <c r="H202" s="10">
        <f t="shared" si="29"/>
        <v>4.5999999999999999E-3</v>
      </c>
      <c r="I202" s="13">
        <f t="shared" si="30"/>
        <v>47300.466478503578</v>
      </c>
      <c r="J202" s="16">
        <f t="shared" si="35"/>
        <v>2.950615816673356</v>
      </c>
      <c r="K202" s="17">
        <f t="shared" si="36"/>
        <v>157.66822159501191</v>
      </c>
    </row>
    <row r="203" spans="2:11" x14ac:dyDescent="0.2">
      <c r="B203" s="5">
        <f t="shared" si="31"/>
        <v>187</v>
      </c>
      <c r="C203" s="20">
        <f t="shared" si="32"/>
        <v>300.01</v>
      </c>
      <c r="D203" s="20">
        <f t="shared" si="33"/>
        <v>6.15</v>
      </c>
      <c r="E203" s="20">
        <f t="shared" si="28"/>
        <v>293.86</v>
      </c>
      <c r="F203" s="20">
        <f t="shared" si="34"/>
        <v>15736.849999999946</v>
      </c>
      <c r="G203" s="6">
        <v>0</v>
      </c>
      <c r="H203" s="7">
        <f t="shared" si="29"/>
        <v>4.5999999999999999E-3</v>
      </c>
      <c r="I203" s="13">
        <f t="shared" si="30"/>
        <v>47562.569556876464</v>
      </c>
      <c r="J203" s="16">
        <f t="shared" si="35"/>
        <v>3.0223691244992885</v>
      </c>
      <c r="K203" s="17">
        <f t="shared" si="36"/>
        <v>158.53661396912258</v>
      </c>
    </row>
    <row r="204" spans="2:11" x14ac:dyDescent="0.2">
      <c r="B204" s="8">
        <f t="shared" si="31"/>
        <v>188</v>
      </c>
      <c r="C204" s="13">
        <f t="shared" si="32"/>
        <v>300.01</v>
      </c>
      <c r="D204" s="13">
        <f t="shared" si="33"/>
        <v>6.03</v>
      </c>
      <c r="E204" s="13">
        <f t="shared" si="28"/>
        <v>293.98</v>
      </c>
      <c r="F204" s="13">
        <f t="shared" si="34"/>
        <v>15442.869999999946</v>
      </c>
      <c r="G204" s="9">
        <v>0</v>
      </c>
      <c r="H204" s="10">
        <f t="shared" si="29"/>
        <v>4.5999999999999999E-3</v>
      </c>
      <c r="I204" s="13">
        <f t="shared" si="30"/>
        <v>47824.8495548274</v>
      </c>
      <c r="J204" s="16">
        <f t="shared" si="35"/>
        <v>3.096888697167532</v>
      </c>
      <c r="K204" s="17">
        <f t="shared" si="36"/>
        <v>159.41085148770841</v>
      </c>
    </row>
    <row r="205" spans="2:11" x14ac:dyDescent="0.2">
      <c r="B205" s="5">
        <f t="shared" si="31"/>
        <v>189</v>
      </c>
      <c r="C205" s="20">
        <f t="shared" si="32"/>
        <v>300</v>
      </c>
      <c r="D205" s="20">
        <f t="shared" si="33"/>
        <v>5.92</v>
      </c>
      <c r="E205" s="20">
        <f t="shared" si="28"/>
        <v>294.08</v>
      </c>
      <c r="F205" s="20">
        <f t="shared" si="34"/>
        <v>15148.789999999946</v>
      </c>
      <c r="G205" s="6">
        <v>0</v>
      </c>
      <c r="H205" s="7">
        <f t="shared" si="29"/>
        <v>4.5999999999999999E-3</v>
      </c>
      <c r="I205" s="13">
        <f t="shared" si="30"/>
        <v>48087.306591776964</v>
      </c>
      <c r="J205" s="16">
        <f t="shared" si="35"/>
        <v>3.1743331706213587</v>
      </c>
      <c r="K205" s="17">
        <f t="shared" si="36"/>
        <v>160.29102197258987</v>
      </c>
    </row>
    <row r="206" spans="2:11" x14ac:dyDescent="0.2">
      <c r="B206" s="8">
        <f t="shared" si="31"/>
        <v>190</v>
      </c>
      <c r="C206" s="13">
        <f t="shared" si="32"/>
        <v>300.01</v>
      </c>
      <c r="D206" s="13">
        <f t="shared" si="33"/>
        <v>5.81</v>
      </c>
      <c r="E206" s="13">
        <f t="shared" si="28"/>
        <v>294.2</v>
      </c>
      <c r="F206" s="13">
        <f t="shared" si="34"/>
        <v>14854.589999999946</v>
      </c>
      <c r="G206" s="9">
        <v>0</v>
      </c>
      <c r="H206" s="10">
        <f t="shared" si="29"/>
        <v>4.5999999999999999E-3</v>
      </c>
      <c r="I206" s="13">
        <f t="shared" si="30"/>
        <v>48349.940787226355</v>
      </c>
      <c r="J206" s="16">
        <f t="shared" si="35"/>
        <v>3.2548822139975946</v>
      </c>
      <c r="K206" s="17">
        <f t="shared" si="36"/>
        <v>161.16109725417937</v>
      </c>
    </row>
    <row r="207" spans="2:11" x14ac:dyDescent="0.2">
      <c r="B207" s="5">
        <f t="shared" si="31"/>
        <v>191</v>
      </c>
      <c r="C207" s="20">
        <f t="shared" si="32"/>
        <v>300</v>
      </c>
      <c r="D207" s="20">
        <f t="shared" si="33"/>
        <v>5.69</v>
      </c>
      <c r="E207" s="20">
        <f t="shared" si="28"/>
        <v>294.31</v>
      </c>
      <c r="F207" s="20">
        <f t="shared" si="34"/>
        <v>14560.279999999946</v>
      </c>
      <c r="G207" s="6">
        <v>0</v>
      </c>
      <c r="H207" s="7">
        <f t="shared" si="29"/>
        <v>4.5999999999999999E-3</v>
      </c>
      <c r="I207" s="13">
        <f t="shared" si="30"/>
        <v>48612.752260757647</v>
      </c>
      <c r="J207" s="16">
        <f t="shared" si="35"/>
        <v>3.3387237237716465</v>
      </c>
      <c r="K207" s="17">
        <f t="shared" si="36"/>
        <v>162.04250753585882</v>
      </c>
    </row>
    <row r="208" spans="2:11" x14ac:dyDescent="0.2">
      <c r="B208" s="8">
        <f t="shared" si="31"/>
        <v>192</v>
      </c>
      <c r="C208" s="13">
        <f t="shared" si="32"/>
        <v>300</v>
      </c>
      <c r="D208" s="13">
        <f t="shared" si="33"/>
        <v>5.58</v>
      </c>
      <c r="E208" s="13">
        <f t="shared" si="28"/>
        <v>294.42</v>
      </c>
      <c r="F208" s="13">
        <f t="shared" si="34"/>
        <v>14265.859999999946</v>
      </c>
      <c r="G208" s="9">
        <v>0</v>
      </c>
      <c r="H208" s="10">
        <f t="shared" si="29"/>
        <v>4.5999999999999999E-3</v>
      </c>
      <c r="I208" s="13">
        <f t="shared" si="30"/>
        <v>48875.741132033625</v>
      </c>
      <c r="J208" s="16">
        <f t="shared" si="35"/>
        <v>3.4260634221865214</v>
      </c>
      <c r="K208" s="17">
        <f t="shared" si="36"/>
        <v>162.91913710677875</v>
      </c>
    </row>
    <row r="209" spans="2:11" x14ac:dyDescent="0.2">
      <c r="B209" s="5">
        <f t="shared" si="31"/>
        <v>193</v>
      </c>
      <c r="C209" s="20">
        <f t="shared" si="32"/>
        <v>300.01</v>
      </c>
      <c r="D209" s="20">
        <f t="shared" si="33"/>
        <v>5.47</v>
      </c>
      <c r="E209" s="20">
        <f t="shared" ref="E209:E272" si="37">IFERROR(C209-D209,"")</f>
        <v>294.53999999999996</v>
      </c>
      <c r="F209" s="20">
        <f t="shared" si="34"/>
        <v>13971.319999999945</v>
      </c>
      <c r="G209" s="6">
        <v>0</v>
      </c>
      <c r="H209" s="7">
        <f t="shared" ref="H209:H272" si="38">IF(B209&lt;&gt;"",D$14,"")</f>
        <v>4.5999999999999999E-3</v>
      </c>
      <c r="I209" s="13">
        <f t="shared" ref="I209:I272" si="39">IF(C209&lt;&gt;"",FV($R$12/12*0.81,B209,-K$12,-I$16,1),"")</f>
        <v>49138.907520797817</v>
      </c>
      <c r="J209" s="16">
        <f t="shared" si="35"/>
        <v>3.5171270517601778</v>
      </c>
      <c r="K209" s="17">
        <f t="shared" si="36"/>
        <v>163.79089870603585</v>
      </c>
    </row>
    <row r="210" spans="2:11" x14ac:dyDescent="0.2">
      <c r="B210" s="8">
        <f t="shared" ref="B210:B273" si="40">IFERROR(IF(AND(B209&lt;B$10,ISNUMBER(F209),F209-G209&gt;0),B209+1,""),"")</f>
        <v>194</v>
      </c>
      <c r="C210" s="13">
        <f t="shared" ref="C210:C273" si="41">IFERROR(IF(F209&gt;0,ROUND(PMT(H210/12,D$10-B210+1,-F209+G209),2),""),"")</f>
        <v>300</v>
      </c>
      <c r="D210" s="13">
        <f t="shared" ref="D210:D273" si="42">IF(B210&lt;&gt;"",ROUND((F209-G209)*H209/12,2),"")</f>
        <v>5.36</v>
      </c>
      <c r="E210" s="13">
        <f t="shared" si="37"/>
        <v>294.64</v>
      </c>
      <c r="F210" s="13">
        <f t="shared" ref="F210:F273" si="43">IF(C210&lt;&gt;"",F209-E210-G209,"")</f>
        <v>13676.679999999946</v>
      </c>
      <c r="G210" s="9">
        <v>0</v>
      </c>
      <c r="H210" s="10">
        <f t="shared" si="38"/>
        <v>4.5999999999999999E-3</v>
      </c>
      <c r="I210" s="13">
        <f t="shared" si="39"/>
        <v>49402.251546874249</v>
      </c>
      <c r="J210" s="16">
        <f t="shared" si="35"/>
        <v>3.6121523313314667</v>
      </c>
      <c r="K210" s="17">
        <f t="shared" si="36"/>
        <v>164.67417182291416</v>
      </c>
    </row>
    <row r="211" spans="2:11" x14ac:dyDescent="0.2">
      <c r="B211" s="5">
        <f t="shared" si="40"/>
        <v>195</v>
      </c>
      <c r="C211" s="20">
        <f t="shared" si="41"/>
        <v>300.01</v>
      </c>
      <c r="D211" s="20">
        <f t="shared" si="42"/>
        <v>5.24</v>
      </c>
      <c r="E211" s="20">
        <f t="shared" si="37"/>
        <v>294.77</v>
      </c>
      <c r="F211" s="20">
        <f t="shared" si="43"/>
        <v>13381.909999999945</v>
      </c>
      <c r="G211" s="6">
        <v>0</v>
      </c>
      <c r="H211" s="7">
        <f t="shared" si="38"/>
        <v>4.5999999999999999E-3</v>
      </c>
      <c r="I211" s="13">
        <f t="shared" si="39"/>
        <v>49665.77333016842</v>
      </c>
      <c r="J211" s="16">
        <f t="shared" si="35"/>
        <v>3.7114114001789447</v>
      </c>
      <c r="K211" s="17">
        <f t="shared" si="36"/>
        <v>165.54705953191035</v>
      </c>
    </row>
    <row r="212" spans="2:11" x14ac:dyDescent="0.2">
      <c r="B212" s="8">
        <f t="shared" si="40"/>
        <v>196</v>
      </c>
      <c r="C212" s="13">
        <f t="shared" si="41"/>
        <v>300.01</v>
      </c>
      <c r="D212" s="13">
        <f t="shared" si="42"/>
        <v>5.13</v>
      </c>
      <c r="E212" s="13">
        <f t="shared" si="37"/>
        <v>294.88</v>
      </c>
      <c r="F212" s="13">
        <f t="shared" si="43"/>
        <v>13087.029999999946</v>
      </c>
      <c r="G212" s="9">
        <v>0</v>
      </c>
      <c r="H212" s="10">
        <f t="shared" si="38"/>
        <v>4.5999999999999999E-3</v>
      </c>
      <c r="I212" s="13">
        <f t="shared" si="39"/>
        <v>49929.472990666276</v>
      </c>
      <c r="J212" s="16">
        <f t="shared" si="35"/>
        <v>3.8151874787989697</v>
      </c>
      <c r="K212" s="17">
        <f t="shared" si="36"/>
        <v>166.42602910125089</v>
      </c>
    </row>
    <row r="213" spans="2:11" x14ac:dyDescent="0.2">
      <c r="B213" s="5">
        <f t="shared" si="40"/>
        <v>197</v>
      </c>
      <c r="C213" s="20">
        <f t="shared" si="41"/>
        <v>300</v>
      </c>
      <c r="D213" s="20">
        <f t="shared" si="42"/>
        <v>5.0199999999999996</v>
      </c>
      <c r="E213" s="20">
        <f t="shared" si="37"/>
        <v>294.98</v>
      </c>
      <c r="F213" s="20">
        <f t="shared" si="43"/>
        <v>12792.049999999947</v>
      </c>
      <c r="G213" s="6">
        <v>0</v>
      </c>
      <c r="H213" s="7">
        <f t="shared" si="38"/>
        <v>4.5999999999999999E-3</v>
      </c>
      <c r="I213" s="13">
        <f t="shared" si="39"/>
        <v>50193.350648434993</v>
      </c>
      <c r="J213" s="16">
        <f t="shared" si="35"/>
        <v>3.9237925624458319</v>
      </c>
      <c r="K213" s="17">
        <f t="shared" si="36"/>
        <v>167.31116882811665</v>
      </c>
    </row>
    <row r="214" spans="2:11" x14ac:dyDescent="0.2">
      <c r="B214" s="8">
        <f t="shared" si="40"/>
        <v>198</v>
      </c>
      <c r="C214" s="13">
        <f t="shared" si="41"/>
        <v>300.01</v>
      </c>
      <c r="D214" s="13">
        <f t="shared" si="42"/>
        <v>4.9000000000000004</v>
      </c>
      <c r="E214" s="13">
        <f t="shared" si="37"/>
        <v>295.11</v>
      </c>
      <c r="F214" s="13">
        <f t="shared" si="43"/>
        <v>12496.939999999946</v>
      </c>
      <c r="G214" s="9">
        <v>0</v>
      </c>
      <c r="H214" s="10">
        <f t="shared" si="38"/>
        <v>4.5999999999999999E-3</v>
      </c>
      <c r="I214" s="13">
        <f t="shared" si="39"/>
        <v>50457.406423622662</v>
      </c>
      <c r="J214" s="16">
        <f t="shared" si="35"/>
        <v>4.0375809136975036</v>
      </c>
      <c r="K214" s="17">
        <f t="shared" si="36"/>
        <v>168.18574855379043</v>
      </c>
    </row>
    <row r="215" spans="2:11" x14ac:dyDescent="0.2">
      <c r="B215" s="5">
        <f t="shared" si="40"/>
        <v>199</v>
      </c>
      <c r="C215" s="20">
        <f t="shared" si="41"/>
        <v>300</v>
      </c>
      <c r="D215" s="20">
        <f t="shared" si="42"/>
        <v>4.79</v>
      </c>
      <c r="E215" s="20">
        <f t="shared" si="37"/>
        <v>295.20999999999998</v>
      </c>
      <c r="F215" s="20">
        <f t="shared" si="43"/>
        <v>12201.729999999947</v>
      </c>
      <c r="G215" s="6">
        <v>0</v>
      </c>
      <c r="H215" s="7">
        <f t="shared" si="38"/>
        <v>4.5999999999999999E-3</v>
      </c>
      <c r="I215" s="13">
        <f t="shared" si="39"/>
        <v>50721.640436458518</v>
      </c>
      <c r="J215" s="16">
        <f t="shared" si="35"/>
        <v>4.1569220460097656</v>
      </c>
      <c r="K215" s="17">
        <f t="shared" si="36"/>
        <v>169.07213478819506</v>
      </c>
    </row>
    <row r="216" spans="2:11" x14ac:dyDescent="0.2">
      <c r="B216" s="8">
        <f t="shared" si="40"/>
        <v>200</v>
      </c>
      <c r="C216" s="13">
        <f t="shared" si="41"/>
        <v>300</v>
      </c>
      <c r="D216" s="13">
        <f t="shared" si="42"/>
        <v>4.68</v>
      </c>
      <c r="E216" s="13">
        <f t="shared" si="37"/>
        <v>295.32</v>
      </c>
      <c r="F216" s="13">
        <f t="shared" si="43"/>
        <v>11906.409999999947</v>
      </c>
      <c r="G216" s="9">
        <v>0</v>
      </c>
      <c r="H216" s="10">
        <f t="shared" si="38"/>
        <v>4.5999999999999999E-3</v>
      </c>
      <c r="I216" s="13">
        <f t="shared" si="39"/>
        <v>50986.052807253182</v>
      </c>
      <c r="J216" s="16">
        <f t="shared" si="35"/>
        <v>4.2822356031123912</v>
      </c>
      <c r="K216" s="17">
        <f t="shared" si="36"/>
        <v>169.9535093575106</v>
      </c>
    </row>
    <row r="217" spans="2:11" x14ac:dyDescent="0.2">
      <c r="B217" s="5">
        <f t="shared" si="40"/>
        <v>201</v>
      </c>
      <c r="C217" s="20">
        <f t="shared" si="41"/>
        <v>300.01</v>
      </c>
      <c r="D217" s="20">
        <f t="shared" si="42"/>
        <v>4.5599999999999996</v>
      </c>
      <c r="E217" s="20">
        <f t="shared" si="37"/>
        <v>295.45</v>
      </c>
      <c r="F217" s="20">
        <f t="shared" si="43"/>
        <v>11610.959999999946</v>
      </c>
      <c r="G217" s="6">
        <v>0</v>
      </c>
      <c r="H217" s="7">
        <f t="shared" si="38"/>
        <v>4.5999999999999999E-3</v>
      </c>
      <c r="I217" s="13">
        <f t="shared" si="39"/>
        <v>51250.643656398024</v>
      </c>
      <c r="J217" s="16">
        <f t="shared" si="35"/>
        <v>4.4139884778173606</v>
      </c>
      <c r="K217" s="17">
        <f t="shared" si="36"/>
        <v>170.82978452850912</v>
      </c>
    </row>
    <row r="218" spans="2:11" x14ac:dyDescent="0.2">
      <c r="B218" s="8">
        <f t="shared" si="40"/>
        <v>202</v>
      </c>
      <c r="C218" s="13">
        <f t="shared" si="41"/>
        <v>300</v>
      </c>
      <c r="D218" s="13">
        <f t="shared" si="42"/>
        <v>4.45</v>
      </c>
      <c r="E218" s="13">
        <f t="shared" si="37"/>
        <v>295.55</v>
      </c>
      <c r="F218" s="13">
        <f t="shared" si="43"/>
        <v>11315.409999999947</v>
      </c>
      <c r="G218" s="9">
        <v>0</v>
      </c>
      <c r="H218" s="10">
        <f t="shared" si="38"/>
        <v>4.5999999999999999E-3</v>
      </c>
      <c r="I218" s="13">
        <f t="shared" si="39"/>
        <v>51515.413104366075</v>
      </c>
      <c r="J218" s="16">
        <f t="shared" si="35"/>
        <v>4.5526775525028533</v>
      </c>
      <c r="K218" s="17">
        <f t="shared" si="36"/>
        <v>171.71804368122025</v>
      </c>
    </row>
    <row r="219" spans="2:11" x14ac:dyDescent="0.2">
      <c r="B219" s="5">
        <f t="shared" si="40"/>
        <v>203</v>
      </c>
      <c r="C219" s="20">
        <f t="shared" si="41"/>
        <v>300.01</v>
      </c>
      <c r="D219" s="20">
        <f t="shared" si="42"/>
        <v>4.34</v>
      </c>
      <c r="E219" s="20">
        <f t="shared" si="37"/>
        <v>295.67</v>
      </c>
      <c r="F219" s="20">
        <f t="shared" si="43"/>
        <v>11019.739999999947</v>
      </c>
      <c r="G219" s="6">
        <v>0</v>
      </c>
      <c r="H219" s="7">
        <f t="shared" si="38"/>
        <v>4.5999999999999999E-3</v>
      </c>
      <c r="I219" s="13">
        <f t="shared" si="39"/>
        <v>51780.361271711496</v>
      </c>
      <c r="J219" s="16">
        <f t="shared" si="35"/>
        <v>4.698873228561812</v>
      </c>
      <c r="K219" s="17">
        <f t="shared" si="36"/>
        <v>172.59545105733642</v>
      </c>
    </row>
    <row r="220" spans="2:11" x14ac:dyDescent="0.2">
      <c r="B220" s="8">
        <f t="shared" si="40"/>
        <v>204</v>
      </c>
      <c r="C220" s="13">
        <f t="shared" si="41"/>
        <v>300.01</v>
      </c>
      <c r="D220" s="13">
        <f t="shared" si="42"/>
        <v>4.22</v>
      </c>
      <c r="E220" s="13">
        <f t="shared" si="37"/>
        <v>295.78999999999996</v>
      </c>
      <c r="F220" s="13">
        <f t="shared" si="43"/>
        <v>10723.949999999946</v>
      </c>
      <c r="G220" s="9">
        <v>0</v>
      </c>
      <c r="H220" s="10">
        <f t="shared" si="38"/>
        <v>4.5999999999999999E-3</v>
      </c>
      <c r="I220" s="13">
        <f t="shared" si="39"/>
        <v>52045.488279069999</v>
      </c>
      <c r="J220" s="16">
        <f t="shared" si="35"/>
        <v>4.8532013184573088</v>
      </c>
      <c r="K220" s="17">
        <f t="shared" si="36"/>
        <v>173.47917829095698</v>
      </c>
    </row>
    <row r="221" spans="2:11" x14ac:dyDescent="0.2">
      <c r="B221" s="5">
        <f t="shared" si="40"/>
        <v>205</v>
      </c>
      <c r="C221" s="20">
        <f t="shared" si="41"/>
        <v>300</v>
      </c>
      <c r="D221" s="20">
        <f t="shared" si="42"/>
        <v>4.1100000000000003</v>
      </c>
      <c r="E221" s="20">
        <f t="shared" si="37"/>
        <v>295.89</v>
      </c>
      <c r="F221" s="20">
        <f t="shared" si="43"/>
        <v>10428.059999999947</v>
      </c>
      <c r="G221" s="6">
        <v>0</v>
      </c>
      <c r="H221" s="7">
        <f t="shared" si="38"/>
        <v>4.5999999999999999E-3</v>
      </c>
      <c r="I221" s="13">
        <f t="shared" si="39"/>
        <v>52310.794247158228</v>
      </c>
      <c r="J221" s="16">
        <f t="shared" ref="J221:J284" si="44">IF(AND(F221&lt;&gt;"",F221&gt;1),I221/F221,"")</f>
        <v>5.0163495652267533</v>
      </c>
      <c r="K221" s="17">
        <f t="shared" ref="K221:K284" si="45">IF(AND(F221&lt;&gt;"",F221&gt;1),I221/C221,"")</f>
        <v>174.36931415719408</v>
      </c>
    </row>
    <row r="222" spans="2:11" x14ac:dyDescent="0.2">
      <c r="B222" s="8">
        <f t="shared" si="40"/>
        <v>206</v>
      </c>
      <c r="C222" s="13">
        <f t="shared" si="41"/>
        <v>300</v>
      </c>
      <c r="D222" s="13">
        <f t="shared" si="42"/>
        <v>4</v>
      </c>
      <c r="E222" s="13">
        <f t="shared" si="37"/>
        <v>296</v>
      </c>
      <c r="F222" s="13">
        <f t="shared" si="43"/>
        <v>10132.059999999947</v>
      </c>
      <c r="G222" s="9">
        <v>0</v>
      </c>
      <c r="H222" s="10">
        <f t="shared" si="38"/>
        <v>4.5999999999999999E-3</v>
      </c>
      <c r="I222" s="13">
        <f t="shared" si="39"/>
        <v>52576.279296775036</v>
      </c>
      <c r="J222" s="16">
        <f t="shared" si="44"/>
        <v>5.1891006662786552</v>
      </c>
      <c r="K222" s="17">
        <f t="shared" si="45"/>
        <v>175.25426432258345</v>
      </c>
    </row>
    <row r="223" spans="2:11" x14ac:dyDescent="0.2">
      <c r="B223" s="5">
        <f t="shared" si="40"/>
        <v>207</v>
      </c>
      <c r="C223" s="20">
        <f t="shared" si="41"/>
        <v>300.01</v>
      </c>
      <c r="D223" s="20">
        <f t="shared" si="42"/>
        <v>3.88</v>
      </c>
      <c r="E223" s="20">
        <f t="shared" si="37"/>
        <v>296.13</v>
      </c>
      <c r="F223" s="20">
        <f t="shared" si="43"/>
        <v>9835.9299999999475</v>
      </c>
      <c r="G223" s="6">
        <v>0</v>
      </c>
      <c r="H223" s="7">
        <f t="shared" si="38"/>
        <v>4.5999999999999999E-3</v>
      </c>
      <c r="I223" s="13">
        <f t="shared" si="39"/>
        <v>52841.943548800416</v>
      </c>
      <c r="J223" s="16">
        <f t="shared" si="44"/>
        <v>5.3723383095244372</v>
      </c>
      <c r="K223" s="17">
        <f t="shared" si="45"/>
        <v>176.13394069797812</v>
      </c>
    </row>
    <row r="224" spans="2:11" x14ac:dyDescent="0.2">
      <c r="B224" s="8">
        <f t="shared" si="40"/>
        <v>208</v>
      </c>
      <c r="C224" s="13">
        <f t="shared" si="41"/>
        <v>300</v>
      </c>
      <c r="D224" s="13">
        <f t="shared" si="42"/>
        <v>3.77</v>
      </c>
      <c r="E224" s="13">
        <f t="shared" si="37"/>
        <v>296.23</v>
      </c>
      <c r="F224" s="13">
        <f t="shared" si="43"/>
        <v>9539.699999999948</v>
      </c>
      <c r="G224" s="9">
        <v>0</v>
      </c>
      <c r="H224" s="10">
        <f t="shared" si="38"/>
        <v>4.5999999999999999E-3</v>
      </c>
      <c r="I224" s="13">
        <f t="shared" si="39"/>
        <v>53107.787124195835</v>
      </c>
      <c r="J224" s="16">
        <f t="shared" si="44"/>
        <v>5.5670290600538932</v>
      </c>
      <c r="K224" s="17">
        <f t="shared" si="45"/>
        <v>177.02595708065277</v>
      </c>
    </row>
    <row r="225" spans="2:11" x14ac:dyDescent="0.2">
      <c r="B225" s="5">
        <f t="shared" si="40"/>
        <v>209</v>
      </c>
      <c r="C225" s="20">
        <f t="shared" si="41"/>
        <v>300</v>
      </c>
      <c r="D225" s="20">
        <f t="shared" si="42"/>
        <v>3.66</v>
      </c>
      <c r="E225" s="20">
        <f t="shared" si="37"/>
        <v>296.33999999999997</v>
      </c>
      <c r="F225" s="20">
        <f t="shared" si="43"/>
        <v>9243.3599999999478</v>
      </c>
      <c r="G225" s="6">
        <v>0</v>
      </c>
      <c r="H225" s="7">
        <f t="shared" si="38"/>
        <v>4.5999999999999999E-3</v>
      </c>
      <c r="I225" s="13">
        <f t="shared" si="39"/>
        <v>53373.810144004718</v>
      </c>
      <c r="J225" s="16">
        <f t="shared" si="44"/>
        <v>5.7742866386254583</v>
      </c>
      <c r="K225" s="17">
        <f t="shared" si="45"/>
        <v>177.91270048001573</v>
      </c>
    </row>
    <row r="226" spans="2:11" x14ac:dyDescent="0.2">
      <c r="B226" s="8">
        <f t="shared" si="40"/>
        <v>210</v>
      </c>
      <c r="C226" s="13">
        <f t="shared" si="41"/>
        <v>300.01</v>
      </c>
      <c r="D226" s="13">
        <f t="shared" si="42"/>
        <v>3.54</v>
      </c>
      <c r="E226" s="13">
        <f t="shared" si="37"/>
        <v>296.46999999999997</v>
      </c>
      <c r="F226" s="13">
        <f t="shared" si="43"/>
        <v>8946.8899999999485</v>
      </c>
      <c r="G226" s="9">
        <v>0</v>
      </c>
      <c r="H226" s="10">
        <f t="shared" si="38"/>
        <v>4.5999999999999999E-3</v>
      </c>
      <c r="I226" s="13">
        <f t="shared" si="39"/>
        <v>53640.012729351867</v>
      </c>
      <c r="J226" s="16">
        <f t="shared" si="44"/>
        <v>5.9953808227610015</v>
      </c>
      <c r="K226" s="17">
        <f t="shared" si="45"/>
        <v>178.79408262841861</v>
      </c>
    </row>
    <row r="227" spans="2:11" x14ac:dyDescent="0.2">
      <c r="B227" s="5">
        <f t="shared" si="40"/>
        <v>211</v>
      </c>
      <c r="C227" s="20">
        <f t="shared" si="41"/>
        <v>300</v>
      </c>
      <c r="D227" s="20">
        <f t="shared" si="42"/>
        <v>3.43</v>
      </c>
      <c r="E227" s="20">
        <f t="shared" si="37"/>
        <v>296.57</v>
      </c>
      <c r="F227" s="20">
        <f t="shared" si="43"/>
        <v>8650.3199999999488</v>
      </c>
      <c r="G227" s="6">
        <v>0</v>
      </c>
      <c r="H227" s="7">
        <f t="shared" si="38"/>
        <v>4.5999999999999999E-3</v>
      </c>
      <c r="I227" s="13">
        <f t="shared" si="39"/>
        <v>53906.395001444136</v>
      </c>
      <c r="J227" s="16">
        <f t="shared" si="44"/>
        <v>6.2317226416415181</v>
      </c>
      <c r="K227" s="17">
        <f t="shared" si="45"/>
        <v>179.68798333814712</v>
      </c>
    </row>
    <row r="228" spans="2:11" x14ac:dyDescent="0.2">
      <c r="B228" s="8">
        <f t="shared" si="40"/>
        <v>212</v>
      </c>
      <c r="C228" s="13">
        <f t="shared" si="41"/>
        <v>300.01</v>
      </c>
      <c r="D228" s="13">
        <f t="shared" si="42"/>
        <v>3.32</v>
      </c>
      <c r="E228" s="13">
        <f t="shared" si="37"/>
        <v>296.69</v>
      </c>
      <c r="F228" s="13">
        <f t="shared" si="43"/>
        <v>8353.6299999999483</v>
      </c>
      <c r="G228" s="9">
        <v>0</v>
      </c>
      <c r="H228" s="10">
        <f t="shared" si="38"/>
        <v>4.5999999999999999E-3</v>
      </c>
      <c r="I228" s="13">
        <f t="shared" si="39"/>
        <v>54172.957081570166</v>
      </c>
      <c r="J228" s="16">
        <f t="shared" si="44"/>
        <v>6.4849600810151395</v>
      </c>
      <c r="K228" s="17">
        <f t="shared" si="45"/>
        <v>180.57050458841428</v>
      </c>
    </row>
    <row r="229" spans="2:11" x14ac:dyDescent="0.2">
      <c r="B229" s="5">
        <f t="shared" si="40"/>
        <v>213</v>
      </c>
      <c r="C229" s="20">
        <f t="shared" si="41"/>
        <v>300.01</v>
      </c>
      <c r="D229" s="20">
        <f t="shared" si="42"/>
        <v>3.2</v>
      </c>
      <c r="E229" s="20">
        <f t="shared" si="37"/>
        <v>296.81</v>
      </c>
      <c r="F229" s="20">
        <f t="shared" si="43"/>
        <v>8056.8199999999479</v>
      </c>
      <c r="G229" s="6">
        <v>0</v>
      </c>
      <c r="H229" s="7">
        <f t="shared" si="38"/>
        <v>4.5999999999999999E-3</v>
      </c>
      <c r="I229" s="13">
        <f t="shared" si="39"/>
        <v>54439.69909110017</v>
      </c>
      <c r="J229" s="16">
        <f t="shared" si="44"/>
        <v>6.7569709998610525</v>
      </c>
      <c r="K229" s="17">
        <f t="shared" si="45"/>
        <v>181.4596149831678</v>
      </c>
    </row>
    <row r="230" spans="2:11" x14ac:dyDescent="0.2">
      <c r="B230" s="8">
        <f t="shared" si="40"/>
        <v>214</v>
      </c>
      <c r="C230" s="13">
        <f t="shared" si="41"/>
        <v>300</v>
      </c>
      <c r="D230" s="13">
        <f t="shared" si="42"/>
        <v>3.09</v>
      </c>
      <c r="E230" s="13">
        <f t="shared" si="37"/>
        <v>296.91000000000003</v>
      </c>
      <c r="F230" s="13">
        <f t="shared" si="43"/>
        <v>7759.909999999948</v>
      </c>
      <c r="G230" s="9">
        <v>0</v>
      </c>
      <c r="H230" s="10">
        <f t="shared" si="38"/>
        <v>4.5999999999999999E-3</v>
      </c>
      <c r="I230" s="13">
        <f t="shared" si="39"/>
        <v>54706.621151486637</v>
      </c>
      <c r="J230" s="16">
        <f t="shared" si="44"/>
        <v>7.0499040776873709</v>
      </c>
      <c r="K230" s="17">
        <f t="shared" si="45"/>
        <v>182.35540383828879</v>
      </c>
    </row>
    <row r="231" spans="2:11" x14ac:dyDescent="0.2">
      <c r="B231" s="5">
        <f t="shared" si="40"/>
        <v>215</v>
      </c>
      <c r="C231" s="20">
        <f t="shared" si="41"/>
        <v>300.01</v>
      </c>
      <c r="D231" s="20">
        <f t="shared" si="42"/>
        <v>2.97</v>
      </c>
      <c r="E231" s="20">
        <f t="shared" si="37"/>
        <v>297.03999999999996</v>
      </c>
      <c r="F231" s="20">
        <f t="shared" si="43"/>
        <v>7462.869999999948</v>
      </c>
      <c r="G231" s="6">
        <v>0</v>
      </c>
      <c r="H231" s="7">
        <f t="shared" si="38"/>
        <v>4.5999999999999999E-3</v>
      </c>
      <c r="I231" s="13">
        <f t="shared" si="39"/>
        <v>54973.72338426394</v>
      </c>
      <c r="J231" s="16">
        <f t="shared" si="44"/>
        <v>7.3662978698897774</v>
      </c>
      <c r="K231" s="17">
        <f t="shared" si="45"/>
        <v>183.23963662632559</v>
      </c>
    </row>
    <row r="232" spans="2:11" x14ac:dyDescent="0.2">
      <c r="B232" s="8">
        <f t="shared" si="40"/>
        <v>216</v>
      </c>
      <c r="C232" s="13">
        <f t="shared" si="41"/>
        <v>300</v>
      </c>
      <c r="D232" s="13">
        <f t="shared" si="42"/>
        <v>2.86</v>
      </c>
      <c r="E232" s="13">
        <f t="shared" si="37"/>
        <v>297.14</v>
      </c>
      <c r="F232" s="13">
        <f t="shared" si="43"/>
        <v>7165.7299999999477</v>
      </c>
      <c r="G232" s="9">
        <v>0</v>
      </c>
      <c r="H232" s="10">
        <f t="shared" si="38"/>
        <v>4.5999999999999999E-3</v>
      </c>
      <c r="I232" s="13">
        <f t="shared" si="39"/>
        <v>55241.005911048371</v>
      </c>
      <c r="J232" s="16">
        <f t="shared" si="44"/>
        <v>7.7090548919717561</v>
      </c>
      <c r="K232" s="17">
        <f t="shared" si="45"/>
        <v>184.13668637016124</v>
      </c>
    </row>
    <row r="233" spans="2:11" x14ac:dyDescent="0.2">
      <c r="B233" s="5">
        <f t="shared" si="40"/>
        <v>217</v>
      </c>
      <c r="C233" s="20">
        <f t="shared" si="41"/>
        <v>300</v>
      </c>
      <c r="D233" s="20">
        <f t="shared" si="42"/>
        <v>2.75</v>
      </c>
      <c r="E233" s="20">
        <f t="shared" si="37"/>
        <v>297.25</v>
      </c>
      <c r="F233" s="20">
        <f t="shared" si="43"/>
        <v>6868.4799999999477</v>
      </c>
      <c r="G233" s="6">
        <v>0</v>
      </c>
      <c r="H233" s="7">
        <f t="shared" si="38"/>
        <v>4.5999999999999999E-3</v>
      </c>
      <c r="I233" s="13">
        <f t="shared" si="39"/>
        <v>55508.468853538245</v>
      </c>
      <c r="J233" s="16">
        <f t="shared" si="44"/>
        <v>8.0816234237471267</v>
      </c>
      <c r="K233" s="17">
        <f t="shared" si="45"/>
        <v>185.02822951179414</v>
      </c>
    </row>
    <row r="234" spans="2:11" x14ac:dyDescent="0.2">
      <c r="B234" s="8">
        <f t="shared" si="40"/>
        <v>218</v>
      </c>
      <c r="C234" s="13">
        <f t="shared" si="41"/>
        <v>300.01</v>
      </c>
      <c r="D234" s="13">
        <f t="shared" si="42"/>
        <v>2.63</v>
      </c>
      <c r="E234" s="13">
        <f t="shared" si="37"/>
        <v>297.38</v>
      </c>
      <c r="F234" s="13">
        <f t="shared" si="43"/>
        <v>6571.0999999999476</v>
      </c>
      <c r="G234" s="9">
        <v>0</v>
      </c>
      <c r="H234" s="10">
        <f t="shared" si="38"/>
        <v>4.5999999999999999E-3</v>
      </c>
      <c r="I234" s="13">
        <f t="shared" si="39"/>
        <v>55776.112333514364</v>
      </c>
      <c r="J234" s="16">
        <f t="shared" si="44"/>
        <v>8.4880936728271994</v>
      </c>
      <c r="K234" s="17">
        <f t="shared" si="45"/>
        <v>185.91417730580437</v>
      </c>
    </row>
    <row r="235" spans="2:11" x14ac:dyDescent="0.2">
      <c r="B235" s="5">
        <f t="shared" si="40"/>
        <v>219</v>
      </c>
      <c r="C235" s="20">
        <f t="shared" si="41"/>
        <v>300</v>
      </c>
      <c r="D235" s="20">
        <f t="shared" si="42"/>
        <v>2.52</v>
      </c>
      <c r="E235" s="20">
        <f t="shared" si="37"/>
        <v>297.48</v>
      </c>
      <c r="F235" s="20">
        <f t="shared" si="43"/>
        <v>6273.619999999948</v>
      </c>
      <c r="G235" s="6">
        <v>0</v>
      </c>
      <c r="H235" s="7">
        <f t="shared" si="38"/>
        <v>4.5999999999999999E-3</v>
      </c>
      <c r="I235" s="13">
        <f t="shared" si="39"/>
        <v>56043.936472839385</v>
      </c>
      <c r="J235" s="16">
        <f t="shared" si="44"/>
        <v>8.9332692246007639</v>
      </c>
      <c r="K235" s="17">
        <f t="shared" si="45"/>
        <v>186.81312157613129</v>
      </c>
    </row>
    <row r="236" spans="2:11" x14ac:dyDescent="0.2">
      <c r="B236" s="8">
        <f t="shared" si="40"/>
        <v>220</v>
      </c>
      <c r="C236" s="13">
        <f t="shared" si="41"/>
        <v>300.01</v>
      </c>
      <c r="D236" s="13">
        <f t="shared" si="42"/>
        <v>2.4</v>
      </c>
      <c r="E236" s="13">
        <f t="shared" si="37"/>
        <v>297.61</v>
      </c>
      <c r="F236" s="13">
        <f t="shared" si="43"/>
        <v>5976.0099999999484</v>
      </c>
      <c r="G236" s="9">
        <v>0</v>
      </c>
      <c r="H236" s="10">
        <f t="shared" si="38"/>
        <v>4.5999999999999999E-3</v>
      </c>
      <c r="I236" s="13">
        <f t="shared" si="39"/>
        <v>56311.941393458619</v>
      </c>
      <c r="J236" s="16">
        <f t="shared" si="44"/>
        <v>9.4229998600168177</v>
      </c>
      <c r="K236" s="17">
        <f t="shared" si="45"/>
        <v>187.70021463770749</v>
      </c>
    </row>
    <row r="237" spans="2:11" x14ac:dyDescent="0.2">
      <c r="B237" s="5">
        <f t="shared" si="40"/>
        <v>221</v>
      </c>
      <c r="C237" s="20">
        <f t="shared" si="41"/>
        <v>300</v>
      </c>
      <c r="D237" s="20">
        <f t="shared" si="42"/>
        <v>2.29</v>
      </c>
      <c r="E237" s="20">
        <f t="shared" si="37"/>
        <v>297.70999999999998</v>
      </c>
      <c r="F237" s="20">
        <f t="shared" si="43"/>
        <v>5678.2999999999483</v>
      </c>
      <c r="G237" s="6">
        <v>0</v>
      </c>
      <c r="H237" s="7">
        <f t="shared" si="38"/>
        <v>4.5999999999999999E-3</v>
      </c>
      <c r="I237" s="13">
        <f t="shared" si="39"/>
        <v>56580.127217399146</v>
      </c>
      <c r="J237" s="16">
        <f t="shared" si="44"/>
        <v>9.96427226765047</v>
      </c>
      <c r="K237" s="17">
        <f t="shared" si="45"/>
        <v>188.60042405799715</v>
      </c>
    </row>
    <row r="238" spans="2:11" x14ac:dyDescent="0.2">
      <c r="B238" s="8">
        <f t="shared" si="40"/>
        <v>222</v>
      </c>
      <c r="C238" s="13">
        <f t="shared" si="41"/>
        <v>300</v>
      </c>
      <c r="D238" s="13">
        <f t="shared" si="42"/>
        <v>2.1800000000000002</v>
      </c>
      <c r="E238" s="13">
        <f t="shared" si="37"/>
        <v>297.82</v>
      </c>
      <c r="F238" s="13">
        <f t="shared" si="43"/>
        <v>5380.4799999999486</v>
      </c>
      <c r="G238" s="9">
        <v>0</v>
      </c>
      <c r="H238" s="10">
        <f t="shared" si="38"/>
        <v>4.5999999999999999E-3</v>
      </c>
      <c r="I238" s="13">
        <f t="shared" si="39"/>
        <v>56848.494066770822</v>
      </c>
      <c r="J238" s="16">
        <f t="shared" si="44"/>
        <v>10.565691920938534</v>
      </c>
      <c r="K238" s="17">
        <f t="shared" si="45"/>
        <v>189.49498022256941</v>
      </c>
    </row>
    <row r="239" spans="2:11" x14ac:dyDescent="0.2">
      <c r="B239" s="5">
        <f t="shared" si="40"/>
        <v>223</v>
      </c>
      <c r="C239" s="20">
        <f t="shared" si="41"/>
        <v>300.01</v>
      </c>
      <c r="D239" s="20">
        <f t="shared" si="42"/>
        <v>2.06</v>
      </c>
      <c r="E239" s="20">
        <f t="shared" si="37"/>
        <v>297.95</v>
      </c>
      <c r="F239" s="20">
        <f t="shared" si="43"/>
        <v>5082.5299999999488</v>
      </c>
      <c r="G239" s="6">
        <v>0</v>
      </c>
      <c r="H239" s="7">
        <f t="shared" si="38"/>
        <v>4.5999999999999999E-3</v>
      </c>
      <c r="I239" s="13">
        <f t="shared" si="39"/>
        <v>57117.042063765861</v>
      </c>
      <c r="J239" s="16">
        <f t="shared" si="44"/>
        <v>11.237915381466797</v>
      </c>
      <c r="K239" s="17">
        <f t="shared" si="45"/>
        <v>190.38379408608333</v>
      </c>
    </row>
    <row r="240" spans="2:11" x14ac:dyDescent="0.2">
      <c r="B240" s="8">
        <f t="shared" si="40"/>
        <v>224</v>
      </c>
      <c r="C240" s="13">
        <f t="shared" si="41"/>
        <v>300</v>
      </c>
      <c r="D240" s="13">
        <f t="shared" si="42"/>
        <v>1.95</v>
      </c>
      <c r="E240" s="13">
        <f t="shared" si="37"/>
        <v>298.05</v>
      </c>
      <c r="F240" s="13">
        <f t="shared" si="43"/>
        <v>4784.4799999999486</v>
      </c>
      <c r="G240" s="9">
        <v>0</v>
      </c>
      <c r="H240" s="10">
        <f t="shared" si="38"/>
        <v>4.5999999999999999E-3</v>
      </c>
      <c r="I240" s="13">
        <f t="shared" si="39"/>
        <v>57385.771330658994</v>
      </c>
      <c r="J240" s="16">
        <f t="shared" si="44"/>
        <v>11.994150112584776</v>
      </c>
      <c r="K240" s="17">
        <f t="shared" si="45"/>
        <v>191.28590443552997</v>
      </c>
    </row>
    <row r="241" spans="2:12" x14ac:dyDescent="0.2">
      <c r="B241" s="5">
        <f t="shared" si="40"/>
        <v>225</v>
      </c>
      <c r="C241" s="20">
        <f t="shared" si="41"/>
        <v>300.01</v>
      </c>
      <c r="D241" s="20">
        <f t="shared" si="42"/>
        <v>1.83</v>
      </c>
      <c r="E241" s="20">
        <f t="shared" si="37"/>
        <v>298.18</v>
      </c>
      <c r="F241" s="20">
        <f t="shared" si="43"/>
        <v>4486.2999999999483</v>
      </c>
      <c r="G241" s="6">
        <v>0</v>
      </c>
      <c r="H241" s="7">
        <f t="shared" si="38"/>
        <v>4.5999999999999999E-3</v>
      </c>
      <c r="I241" s="13">
        <f t="shared" si="39"/>
        <v>57654.681989807134</v>
      </c>
      <c r="J241" s="16">
        <f t="shared" si="44"/>
        <v>12.851276550789693</v>
      </c>
      <c r="K241" s="17">
        <f t="shared" si="45"/>
        <v>192.17586743710922</v>
      </c>
    </row>
    <row r="242" spans="2:12" x14ac:dyDescent="0.2">
      <c r="B242" s="8">
        <f t="shared" si="40"/>
        <v>226</v>
      </c>
      <c r="C242" s="13">
        <f t="shared" si="41"/>
        <v>300</v>
      </c>
      <c r="D242" s="13">
        <f t="shared" si="42"/>
        <v>1.72</v>
      </c>
      <c r="E242" s="13">
        <f t="shared" si="37"/>
        <v>298.27999999999997</v>
      </c>
      <c r="F242" s="13">
        <f t="shared" si="43"/>
        <v>4188.0199999999486</v>
      </c>
      <c r="G242" s="9">
        <v>0</v>
      </c>
      <c r="H242" s="10">
        <f t="shared" si="38"/>
        <v>4.5999999999999999E-3</v>
      </c>
      <c r="I242" s="13">
        <f t="shared" si="39"/>
        <v>57923.774163650298</v>
      </c>
      <c r="J242" s="16">
        <f t="shared" si="44"/>
        <v>13.83082558432171</v>
      </c>
      <c r="K242" s="17">
        <f t="shared" si="45"/>
        <v>193.07924721216767</v>
      </c>
      <c r="L242" s="2"/>
    </row>
    <row r="243" spans="2:12" x14ac:dyDescent="0.2">
      <c r="B243" s="5">
        <f t="shared" si="40"/>
        <v>227</v>
      </c>
      <c r="C243" s="20">
        <f t="shared" si="41"/>
        <v>300.01</v>
      </c>
      <c r="D243" s="20">
        <f t="shared" si="42"/>
        <v>1.61</v>
      </c>
      <c r="E243" s="20">
        <f t="shared" si="37"/>
        <v>298.39999999999998</v>
      </c>
      <c r="F243" s="20">
        <f t="shared" si="43"/>
        <v>3889.6199999999485</v>
      </c>
      <c r="G243" s="6">
        <v>0</v>
      </c>
      <c r="H243" s="7">
        <f t="shared" si="38"/>
        <v>4.5999999999999999E-3</v>
      </c>
      <c r="I243" s="13">
        <f t="shared" si="39"/>
        <v>58193.047974710709</v>
      </c>
      <c r="J243" s="16">
        <f t="shared" si="44"/>
        <v>14.961113932649328</v>
      </c>
      <c r="K243" s="17">
        <f t="shared" si="45"/>
        <v>193.97036090367226</v>
      </c>
      <c r="L243" s="2"/>
    </row>
    <row r="244" spans="2:12" x14ac:dyDescent="0.2">
      <c r="B244" s="8">
        <f t="shared" si="40"/>
        <v>228</v>
      </c>
      <c r="C244" s="13">
        <f t="shared" si="41"/>
        <v>300.01</v>
      </c>
      <c r="D244" s="13">
        <f t="shared" si="42"/>
        <v>1.49</v>
      </c>
      <c r="E244" s="13">
        <f t="shared" si="37"/>
        <v>298.52</v>
      </c>
      <c r="F244" s="13">
        <f t="shared" si="43"/>
        <v>3591.0999999999485</v>
      </c>
      <c r="G244" s="9">
        <v>0</v>
      </c>
      <c r="H244" s="10">
        <f t="shared" si="38"/>
        <v>4.5999999999999999E-3</v>
      </c>
      <c r="I244" s="13">
        <f t="shared" si="39"/>
        <v>58462.50354559366</v>
      </c>
      <c r="J244" s="16">
        <f t="shared" si="44"/>
        <v>16.279831679873716</v>
      </c>
      <c r="K244" s="17">
        <f t="shared" si="45"/>
        <v>194.86851620143884</v>
      </c>
      <c r="L244" s="2"/>
    </row>
    <row r="245" spans="2:12" x14ac:dyDescent="0.2">
      <c r="B245" s="5">
        <f t="shared" si="40"/>
        <v>229</v>
      </c>
      <c r="C245" s="20">
        <f t="shared" si="41"/>
        <v>300</v>
      </c>
      <c r="D245" s="20">
        <f t="shared" si="42"/>
        <v>1.38</v>
      </c>
      <c r="E245" s="20">
        <f t="shared" si="37"/>
        <v>298.62</v>
      </c>
      <c r="F245" s="20">
        <f t="shared" si="43"/>
        <v>3292.4799999999486</v>
      </c>
      <c r="G245" s="6">
        <v>0</v>
      </c>
      <c r="H245" s="7">
        <f t="shared" si="38"/>
        <v>4.5999999999999999E-3</v>
      </c>
      <c r="I245" s="13">
        <f t="shared" si="39"/>
        <v>58732.140998986943</v>
      </c>
      <c r="J245" s="16">
        <f t="shared" si="44"/>
        <v>17.83826811369784</v>
      </c>
      <c r="K245" s="17">
        <f t="shared" si="45"/>
        <v>195.77380332995648</v>
      </c>
      <c r="L245" s="2"/>
    </row>
    <row r="246" spans="2:12" x14ac:dyDescent="0.2">
      <c r="B246" s="8">
        <f t="shared" si="40"/>
        <v>230</v>
      </c>
      <c r="C246" s="13">
        <f t="shared" si="41"/>
        <v>300.01</v>
      </c>
      <c r="D246" s="13">
        <f t="shared" si="42"/>
        <v>1.26</v>
      </c>
      <c r="E246" s="13">
        <f t="shared" si="37"/>
        <v>298.75</v>
      </c>
      <c r="F246" s="13">
        <f t="shared" si="43"/>
        <v>2993.7299999999486</v>
      </c>
      <c r="G246" s="9">
        <v>0</v>
      </c>
      <c r="H246" s="10">
        <f t="shared" si="38"/>
        <v>4.5999999999999999E-3</v>
      </c>
      <c r="I246" s="13">
        <f t="shared" si="39"/>
        <v>59001.960457661167</v>
      </c>
      <c r="J246" s="16">
        <f t="shared" si="44"/>
        <v>19.708510940419536</v>
      </c>
      <c r="K246" s="17">
        <f t="shared" si="45"/>
        <v>196.66664597067154</v>
      </c>
      <c r="L246" s="12"/>
    </row>
    <row r="247" spans="2:12" x14ac:dyDescent="0.2">
      <c r="B247" s="5">
        <f t="shared" si="40"/>
        <v>231</v>
      </c>
      <c r="C247" s="20">
        <f t="shared" si="41"/>
        <v>300</v>
      </c>
      <c r="D247" s="20">
        <f t="shared" si="42"/>
        <v>1.1499999999999999</v>
      </c>
      <c r="E247" s="20">
        <f t="shared" si="37"/>
        <v>298.85000000000002</v>
      </c>
      <c r="F247" s="20">
        <f t="shared" si="43"/>
        <v>2694.8799999999487</v>
      </c>
      <c r="G247" s="6">
        <v>0</v>
      </c>
      <c r="H247" s="7">
        <f t="shared" si="38"/>
        <v>4.5999999999999999E-3</v>
      </c>
      <c r="I247" s="13">
        <f t="shared" si="39"/>
        <v>59271.962044470136</v>
      </c>
      <c r="J247" s="16">
        <f t="shared" si="44"/>
        <v>21.994286218485151</v>
      </c>
      <c r="K247" s="17">
        <f t="shared" si="45"/>
        <v>197.57320681490046</v>
      </c>
      <c r="L247" s="12"/>
    </row>
    <row r="248" spans="2:12" x14ac:dyDescent="0.2">
      <c r="B248" s="8">
        <f t="shared" si="40"/>
        <v>232</v>
      </c>
      <c r="C248" s="13">
        <f t="shared" si="41"/>
        <v>300.01</v>
      </c>
      <c r="D248" s="13">
        <f t="shared" si="42"/>
        <v>1.03</v>
      </c>
      <c r="E248" s="13">
        <f t="shared" si="37"/>
        <v>298.98</v>
      </c>
      <c r="F248" s="13">
        <f t="shared" si="43"/>
        <v>2395.8999999999487</v>
      </c>
      <c r="G248" s="9">
        <v>0</v>
      </c>
      <c r="H248" s="10">
        <f t="shared" si="38"/>
        <v>4.5999999999999999E-3</v>
      </c>
      <c r="I248" s="13">
        <f t="shared" si="39"/>
        <v>59542.145882350102</v>
      </c>
      <c r="J248" s="16">
        <f t="shared" si="44"/>
        <v>24.851682408427472</v>
      </c>
      <c r="K248" s="17">
        <f t="shared" si="45"/>
        <v>198.46720403436586</v>
      </c>
      <c r="L248" s="12"/>
    </row>
    <row r="249" spans="2:12" x14ac:dyDescent="0.2">
      <c r="B249" s="5">
        <f t="shared" si="40"/>
        <v>233</v>
      </c>
      <c r="C249" s="20">
        <f t="shared" si="41"/>
        <v>300</v>
      </c>
      <c r="D249" s="20">
        <f t="shared" si="42"/>
        <v>0.92</v>
      </c>
      <c r="E249" s="20">
        <f t="shared" si="37"/>
        <v>299.08</v>
      </c>
      <c r="F249" s="20">
        <f t="shared" si="43"/>
        <v>2096.8199999999488</v>
      </c>
      <c r="G249" s="6">
        <v>0</v>
      </c>
      <c r="H249" s="7">
        <f t="shared" si="38"/>
        <v>4.5999999999999999E-3</v>
      </c>
      <c r="I249" s="13">
        <f t="shared" si="39"/>
        <v>59812.512094320751</v>
      </c>
      <c r="J249" s="16">
        <f t="shared" si="44"/>
        <v>28.525344137466359</v>
      </c>
      <c r="K249" s="17">
        <f t="shared" si="45"/>
        <v>199.3750403144025</v>
      </c>
      <c r="L249" s="12"/>
    </row>
    <row r="250" spans="2:12" x14ac:dyDescent="0.2">
      <c r="B250" s="8">
        <f t="shared" si="40"/>
        <v>234</v>
      </c>
      <c r="C250" s="13">
        <f t="shared" si="41"/>
        <v>300.01</v>
      </c>
      <c r="D250" s="13">
        <f t="shared" si="42"/>
        <v>0.8</v>
      </c>
      <c r="E250" s="13">
        <f t="shared" si="37"/>
        <v>299.20999999999998</v>
      </c>
      <c r="F250" s="13">
        <f t="shared" si="43"/>
        <v>1797.6099999999487</v>
      </c>
      <c r="G250" s="9">
        <v>0</v>
      </c>
      <c r="H250" s="10">
        <f t="shared" si="38"/>
        <v>4.5999999999999999E-3</v>
      </c>
      <c r="I250" s="13">
        <f t="shared" si="39"/>
        <v>60083.060803484354</v>
      </c>
      <c r="J250" s="16">
        <f t="shared" si="44"/>
        <v>33.423857679633549</v>
      </c>
      <c r="K250" s="17">
        <f t="shared" si="45"/>
        <v>200.27019367182547</v>
      </c>
      <c r="L250" s="12"/>
    </row>
    <row r="251" spans="2:12" x14ac:dyDescent="0.2">
      <c r="B251" s="5">
        <f t="shared" si="40"/>
        <v>235</v>
      </c>
      <c r="C251" s="20">
        <f t="shared" si="41"/>
        <v>300</v>
      </c>
      <c r="D251" s="20">
        <f t="shared" si="42"/>
        <v>0.69</v>
      </c>
      <c r="E251" s="20">
        <f t="shared" si="37"/>
        <v>299.31</v>
      </c>
      <c r="F251" s="20">
        <f t="shared" si="43"/>
        <v>1498.2999999999488</v>
      </c>
      <c r="G251" s="6">
        <v>0</v>
      </c>
      <c r="H251" s="7">
        <f t="shared" si="38"/>
        <v>4.5999999999999999E-3</v>
      </c>
      <c r="I251" s="13">
        <f t="shared" si="39"/>
        <v>60353.792133026669</v>
      </c>
      <c r="J251" s="16">
        <f t="shared" si="44"/>
        <v>40.281513804330729</v>
      </c>
      <c r="K251" s="17">
        <f t="shared" si="45"/>
        <v>201.1793071100889</v>
      </c>
      <c r="L251" s="12"/>
    </row>
    <row r="252" spans="2:12" x14ac:dyDescent="0.2">
      <c r="B252" s="8">
        <f t="shared" si="40"/>
        <v>236</v>
      </c>
      <c r="C252" s="13">
        <f t="shared" si="41"/>
        <v>300</v>
      </c>
      <c r="D252" s="13">
        <f t="shared" si="42"/>
        <v>0.56999999999999995</v>
      </c>
      <c r="E252" s="13">
        <f t="shared" si="37"/>
        <v>299.43</v>
      </c>
      <c r="F252" s="13">
        <f t="shared" si="43"/>
        <v>1198.8699999999487</v>
      </c>
      <c r="G252" s="9">
        <v>0</v>
      </c>
      <c r="H252" s="10">
        <f t="shared" si="38"/>
        <v>4.5999999999999999E-3</v>
      </c>
      <c r="I252" s="13">
        <f t="shared" si="39"/>
        <v>60624.706206216433</v>
      </c>
      <c r="J252" s="16">
        <f t="shared" si="44"/>
        <v>50.568206900013365</v>
      </c>
      <c r="K252" s="17">
        <f t="shared" si="45"/>
        <v>202.08235402072145</v>
      </c>
      <c r="L252" s="12"/>
    </row>
    <row r="253" spans="2:12" x14ac:dyDescent="0.2">
      <c r="B253" s="5">
        <f t="shared" si="40"/>
        <v>237</v>
      </c>
      <c r="C253" s="20">
        <f t="shared" si="41"/>
        <v>300</v>
      </c>
      <c r="D253" s="20">
        <f t="shared" si="42"/>
        <v>0.46</v>
      </c>
      <c r="E253" s="20">
        <f t="shared" si="37"/>
        <v>299.54000000000002</v>
      </c>
      <c r="F253" s="20">
        <f t="shared" si="43"/>
        <v>899.32999999994877</v>
      </c>
      <c r="G253" s="6">
        <v>0</v>
      </c>
      <c r="H253" s="7">
        <f t="shared" si="38"/>
        <v>4.5999999999999999E-3</v>
      </c>
      <c r="I253" s="13">
        <f t="shared" si="39"/>
        <v>60895.803146405524</v>
      </c>
      <c r="J253" s="16">
        <f t="shared" si="44"/>
        <v>67.712411624663915</v>
      </c>
      <c r="K253" s="17">
        <f t="shared" si="45"/>
        <v>202.98601048801842</v>
      </c>
    </row>
    <row r="254" spans="2:12" x14ac:dyDescent="0.2">
      <c r="B254" s="8">
        <f t="shared" si="40"/>
        <v>238</v>
      </c>
      <c r="C254" s="13">
        <f t="shared" si="41"/>
        <v>300.01</v>
      </c>
      <c r="D254" s="13">
        <f t="shared" si="42"/>
        <v>0.34</v>
      </c>
      <c r="E254" s="13">
        <f t="shared" si="37"/>
        <v>299.67</v>
      </c>
      <c r="F254" s="13">
        <f t="shared" si="43"/>
        <v>599.6599999999487</v>
      </c>
      <c r="G254" s="9">
        <v>0</v>
      </c>
      <c r="H254" s="10">
        <f t="shared" si="38"/>
        <v>4.5999999999999999E-3</v>
      </c>
      <c r="I254" s="13">
        <f t="shared" si="39"/>
        <v>61167.083077029303</v>
      </c>
      <c r="J254" s="16">
        <f t="shared" si="44"/>
        <v>102.00294012779665</v>
      </c>
      <c r="K254" s="17">
        <f t="shared" si="45"/>
        <v>203.88348080740411</v>
      </c>
    </row>
    <row r="255" spans="2:12" x14ac:dyDescent="0.2">
      <c r="B255" s="5">
        <f t="shared" si="40"/>
        <v>239</v>
      </c>
      <c r="C255" s="20">
        <f t="shared" si="41"/>
        <v>300</v>
      </c>
      <c r="D255" s="20">
        <f t="shared" si="42"/>
        <v>0.23</v>
      </c>
      <c r="E255" s="20">
        <f t="shared" si="37"/>
        <v>299.77</v>
      </c>
      <c r="F255" s="20">
        <f t="shared" si="43"/>
        <v>299.88999999994871</v>
      </c>
      <c r="G255" s="6">
        <v>0</v>
      </c>
      <c r="H255" s="7">
        <f t="shared" si="38"/>
        <v>4.5999999999999999E-3</v>
      </c>
      <c r="I255" s="13">
        <f t="shared" si="39"/>
        <v>61438.546121606341</v>
      </c>
      <c r="J255" s="16">
        <f t="shared" si="44"/>
        <v>204.8702728387637</v>
      </c>
      <c r="K255" s="17">
        <f t="shared" si="45"/>
        <v>204.79515373868782</v>
      </c>
    </row>
    <row r="256" spans="2:12" x14ac:dyDescent="0.2">
      <c r="B256" s="8">
        <f t="shared" si="40"/>
        <v>240</v>
      </c>
      <c r="C256" s="13">
        <f t="shared" si="41"/>
        <v>300</v>
      </c>
      <c r="D256" s="13">
        <f t="shared" si="42"/>
        <v>0.11</v>
      </c>
      <c r="E256" s="13">
        <f t="shared" si="37"/>
        <v>299.89</v>
      </c>
      <c r="F256" s="13">
        <f t="shared" si="43"/>
        <v>-5.1272763812448829E-11</v>
      </c>
      <c r="G256" s="9">
        <v>0</v>
      </c>
      <c r="H256" s="10">
        <f t="shared" si="38"/>
        <v>4.5999999999999999E-3</v>
      </c>
      <c r="I256" s="13">
        <f t="shared" si="39"/>
        <v>61710.192403738489</v>
      </c>
      <c r="J256" s="16" t="str">
        <f t="shared" si="44"/>
        <v/>
      </c>
      <c r="K256" s="17" t="str">
        <f t="shared" si="45"/>
        <v/>
      </c>
    </row>
    <row r="257" spans="2:11" x14ac:dyDescent="0.2">
      <c r="B257" s="5" t="str">
        <f t="shared" si="40"/>
        <v/>
      </c>
      <c r="C257" s="20" t="str">
        <f t="shared" si="41"/>
        <v/>
      </c>
      <c r="D257" s="20" t="str">
        <f t="shared" si="42"/>
        <v/>
      </c>
      <c r="E257" s="20" t="str">
        <f t="shared" si="37"/>
        <v/>
      </c>
      <c r="F257" s="20" t="str">
        <f t="shared" si="43"/>
        <v/>
      </c>
      <c r="G257" s="6">
        <v>0</v>
      </c>
      <c r="H257" s="7" t="str">
        <f t="shared" si="38"/>
        <v/>
      </c>
      <c r="I257" s="13" t="str">
        <f t="shared" si="39"/>
        <v/>
      </c>
      <c r="J257" s="16" t="str">
        <f t="shared" si="44"/>
        <v/>
      </c>
      <c r="K257" s="17" t="str">
        <f t="shared" si="45"/>
        <v/>
      </c>
    </row>
    <row r="258" spans="2:11" x14ac:dyDescent="0.2">
      <c r="B258" s="8" t="str">
        <f t="shared" si="40"/>
        <v/>
      </c>
      <c r="C258" s="13" t="str">
        <f t="shared" si="41"/>
        <v/>
      </c>
      <c r="D258" s="13" t="str">
        <f t="shared" si="42"/>
        <v/>
      </c>
      <c r="E258" s="13" t="str">
        <f t="shared" si="37"/>
        <v/>
      </c>
      <c r="F258" s="13" t="str">
        <f t="shared" si="43"/>
        <v/>
      </c>
      <c r="G258" s="9">
        <v>0</v>
      </c>
      <c r="H258" s="10" t="str">
        <f t="shared" si="38"/>
        <v/>
      </c>
      <c r="I258" s="13" t="str">
        <f t="shared" si="39"/>
        <v/>
      </c>
      <c r="J258" s="16" t="str">
        <f t="shared" si="44"/>
        <v/>
      </c>
      <c r="K258" s="17" t="str">
        <f t="shared" si="45"/>
        <v/>
      </c>
    </row>
    <row r="259" spans="2:11" x14ac:dyDescent="0.2">
      <c r="B259" s="5" t="str">
        <f t="shared" si="40"/>
        <v/>
      </c>
      <c r="C259" s="20" t="str">
        <f t="shared" si="41"/>
        <v/>
      </c>
      <c r="D259" s="20" t="str">
        <f t="shared" si="42"/>
        <v/>
      </c>
      <c r="E259" s="20" t="str">
        <f t="shared" si="37"/>
        <v/>
      </c>
      <c r="F259" s="20" t="str">
        <f t="shared" si="43"/>
        <v/>
      </c>
      <c r="G259" s="6">
        <v>0</v>
      </c>
      <c r="H259" s="7" t="str">
        <f t="shared" si="38"/>
        <v/>
      </c>
      <c r="I259" s="13" t="str">
        <f t="shared" si="39"/>
        <v/>
      </c>
      <c r="J259" s="16" t="str">
        <f t="shared" si="44"/>
        <v/>
      </c>
      <c r="K259" s="17" t="str">
        <f t="shared" si="45"/>
        <v/>
      </c>
    </row>
    <row r="260" spans="2:11" x14ac:dyDescent="0.2">
      <c r="B260" s="8" t="str">
        <f t="shared" si="40"/>
        <v/>
      </c>
      <c r="C260" s="13" t="str">
        <f t="shared" si="41"/>
        <v/>
      </c>
      <c r="D260" s="13" t="str">
        <f t="shared" si="42"/>
        <v/>
      </c>
      <c r="E260" s="13" t="str">
        <f t="shared" si="37"/>
        <v/>
      </c>
      <c r="F260" s="13" t="str">
        <f t="shared" si="43"/>
        <v/>
      </c>
      <c r="G260" s="9">
        <v>0</v>
      </c>
      <c r="H260" s="10" t="str">
        <f t="shared" si="38"/>
        <v/>
      </c>
      <c r="I260" s="13" t="str">
        <f t="shared" si="39"/>
        <v/>
      </c>
      <c r="J260" s="16" t="str">
        <f t="shared" si="44"/>
        <v/>
      </c>
      <c r="K260" s="17" t="str">
        <f t="shared" si="45"/>
        <v/>
      </c>
    </row>
    <row r="261" spans="2:11" x14ac:dyDescent="0.2">
      <c r="B261" s="5" t="str">
        <f t="shared" si="40"/>
        <v/>
      </c>
      <c r="C261" s="20" t="str">
        <f t="shared" si="41"/>
        <v/>
      </c>
      <c r="D261" s="20" t="str">
        <f t="shared" si="42"/>
        <v/>
      </c>
      <c r="E261" s="20" t="str">
        <f t="shared" si="37"/>
        <v/>
      </c>
      <c r="F261" s="20" t="str">
        <f t="shared" si="43"/>
        <v/>
      </c>
      <c r="G261" s="6">
        <v>0</v>
      </c>
      <c r="H261" s="7" t="str">
        <f t="shared" si="38"/>
        <v/>
      </c>
      <c r="I261" s="13" t="str">
        <f t="shared" si="39"/>
        <v/>
      </c>
      <c r="J261" s="16" t="str">
        <f t="shared" si="44"/>
        <v/>
      </c>
      <c r="K261" s="17" t="str">
        <f t="shared" si="45"/>
        <v/>
      </c>
    </row>
    <row r="262" spans="2:11" x14ac:dyDescent="0.2">
      <c r="B262" s="8" t="str">
        <f t="shared" si="40"/>
        <v/>
      </c>
      <c r="C262" s="13" t="str">
        <f t="shared" si="41"/>
        <v/>
      </c>
      <c r="D262" s="13" t="str">
        <f t="shared" si="42"/>
        <v/>
      </c>
      <c r="E262" s="13" t="str">
        <f t="shared" si="37"/>
        <v/>
      </c>
      <c r="F262" s="13" t="str">
        <f t="shared" si="43"/>
        <v/>
      </c>
      <c r="G262" s="9">
        <v>0</v>
      </c>
      <c r="H262" s="10" t="str">
        <f t="shared" si="38"/>
        <v/>
      </c>
      <c r="I262" s="13" t="str">
        <f t="shared" si="39"/>
        <v/>
      </c>
      <c r="J262" s="16" t="str">
        <f t="shared" si="44"/>
        <v/>
      </c>
      <c r="K262" s="17" t="str">
        <f t="shared" si="45"/>
        <v/>
      </c>
    </row>
    <row r="263" spans="2:11" x14ac:dyDescent="0.2">
      <c r="B263" s="5" t="str">
        <f t="shared" si="40"/>
        <v/>
      </c>
      <c r="C263" s="20" t="str">
        <f t="shared" si="41"/>
        <v/>
      </c>
      <c r="D263" s="20" t="str">
        <f t="shared" si="42"/>
        <v/>
      </c>
      <c r="E263" s="20" t="str">
        <f t="shared" si="37"/>
        <v/>
      </c>
      <c r="F263" s="20" t="str">
        <f t="shared" si="43"/>
        <v/>
      </c>
      <c r="G263" s="6">
        <v>0</v>
      </c>
      <c r="H263" s="7" t="str">
        <f t="shared" si="38"/>
        <v/>
      </c>
      <c r="I263" s="13" t="str">
        <f t="shared" si="39"/>
        <v/>
      </c>
      <c r="J263" s="16" t="str">
        <f t="shared" si="44"/>
        <v/>
      </c>
      <c r="K263" s="17" t="str">
        <f t="shared" si="45"/>
        <v/>
      </c>
    </row>
    <row r="264" spans="2:11" x14ac:dyDescent="0.2">
      <c r="B264" s="8" t="str">
        <f t="shared" si="40"/>
        <v/>
      </c>
      <c r="C264" s="13" t="str">
        <f t="shared" si="41"/>
        <v/>
      </c>
      <c r="D264" s="13" t="str">
        <f t="shared" si="42"/>
        <v/>
      </c>
      <c r="E264" s="13" t="str">
        <f t="shared" si="37"/>
        <v/>
      </c>
      <c r="F264" s="13" t="str">
        <f t="shared" si="43"/>
        <v/>
      </c>
      <c r="G264" s="9">
        <v>0</v>
      </c>
      <c r="H264" s="10" t="str">
        <f t="shared" si="38"/>
        <v/>
      </c>
      <c r="I264" s="13" t="str">
        <f t="shared" si="39"/>
        <v/>
      </c>
      <c r="J264" s="16" t="str">
        <f t="shared" si="44"/>
        <v/>
      </c>
      <c r="K264" s="17" t="str">
        <f t="shared" si="45"/>
        <v/>
      </c>
    </row>
    <row r="265" spans="2:11" x14ac:dyDescent="0.2">
      <c r="B265" s="5" t="str">
        <f t="shared" si="40"/>
        <v/>
      </c>
      <c r="C265" s="20" t="str">
        <f t="shared" si="41"/>
        <v/>
      </c>
      <c r="D265" s="20" t="str">
        <f t="shared" si="42"/>
        <v/>
      </c>
      <c r="E265" s="20" t="str">
        <f t="shared" si="37"/>
        <v/>
      </c>
      <c r="F265" s="20" t="str">
        <f t="shared" si="43"/>
        <v/>
      </c>
      <c r="G265" s="6">
        <v>0</v>
      </c>
      <c r="H265" s="7" t="str">
        <f t="shared" si="38"/>
        <v/>
      </c>
      <c r="I265" s="13" t="str">
        <f t="shared" si="39"/>
        <v/>
      </c>
      <c r="J265" s="16" t="str">
        <f t="shared" si="44"/>
        <v/>
      </c>
      <c r="K265" s="17" t="str">
        <f t="shared" si="45"/>
        <v/>
      </c>
    </row>
    <row r="266" spans="2:11" x14ac:dyDescent="0.2">
      <c r="B266" s="8" t="str">
        <f t="shared" si="40"/>
        <v/>
      </c>
      <c r="C266" s="13" t="str">
        <f t="shared" si="41"/>
        <v/>
      </c>
      <c r="D266" s="13" t="str">
        <f t="shared" si="42"/>
        <v/>
      </c>
      <c r="E266" s="13" t="str">
        <f t="shared" si="37"/>
        <v/>
      </c>
      <c r="F266" s="13" t="str">
        <f t="shared" si="43"/>
        <v/>
      </c>
      <c r="G266" s="9">
        <v>0</v>
      </c>
      <c r="H266" s="10" t="str">
        <f t="shared" si="38"/>
        <v/>
      </c>
      <c r="I266" s="13" t="str">
        <f t="shared" si="39"/>
        <v/>
      </c>
      <c r="J266" s="16" t="str">
        <f t="shared" si="44"/>
        <v/>
      </c>
      <c r="K266" s="17" t="str">
        <f t="shared" si="45"/>
        <v/>
      </c>
    </row>
    <row r="267" spans="2:11" x14ac:dyDescent="0.2">
      <c r="B267" s="5" t="str">
        <f t="shared" si="40"/>
        <v/>
      </c>
      <c r="C267" s="20" t="str">
        <f t="shared" si="41"/>
        <v/>
      </c>
      <c r="D267" s="20" t="str">
        <f t="shared" si="42"/>
        <v/>
      </c>
      <c r="E267" s="20" t="str">
        <f t="shared" si="37"/>
        <v/>
      </c>
      <c r="F267" s="20" t="str">
        <f t="shared" si="43"/>
        <v/>
      </c>
      <c r="G267" s="6">
        <v>0</v>
      </c>
      <c r="H267" s="7" t="str">
        <f t="shared" si="38"/>
        <v/>
      </c>
      <c r="I267" s="13" t="str">
        <f t="shared" si="39"/>
        <v/>
      </c>
      <c r="J267" s="16" t="str">
        <f t="shared" si="44"/>
        <v/>
      </c>
      <c r="K267" s="17" t="str">
        <f t="shared" si="45"/>
        <v/>
      </c>
    </row>
    <row r="268" spans="2:11" x14ac:dyDescent="0.2">
      <c r="B268" s="8" t="str">
        <f t="shared" si="40"/>
        <v/>
      </c>
      <c r="C268" s="13" t="str">
        <f t="shared" si="41"/>
        <v/>
      </c>
      <c r="D268" s="13" t="str">
        <f t="shared" si="42"/>
        <v/>
      </c>
      <c r="E268" s="13" t="str">
        <f t="shared" si="37"/>
        <v/>
      </c>
      <c r="F268" s="13" t="str">
        <f t="shared" si="43"/>
        <v/>
      </c>
      <c r="G268" s="9">
        <v>0</v>
      </c>
      <c r="H268" s="10" t="str">
        <f t="shared" si="38"/>
        <v/>
      </c>
      <c r="I268" s="13" t="str">
        <f t="shared" si="39"/>
        <v/>
      </c>
      <c r="J268" s="16" t="str">
        <f t="shared" si="44"/>
        <v/>
      </c>
      <c r="K268" s="17" t="str">
        <f t="shared" si="45"/>
        <v/>
      </c>
    </row>
    <row r="269" spans="2:11" x14ac:dyDescent="0.2">
      <c r="B269" s="5" t="str">
        <f t="shared" si="40"/>
        <v/>
      </c>
      <c r="C269" s="20" t="str">
        <f t="shared" si="41"/>
        <v/>
      </c>
      <c r="D269" s="20" t="str">
        <f t="shared" si="42"/>
        <v/>
      </c>
      <c r="E269" s="20" t="str">
        <f t="shared" si="37"/>
        <v/>
      </c>
      <c r="F269" s="20" t="str">
        <f t="shared" si="43"/>
        <v/>
      </c>
      <c r="G269" s="6">
        <v>0</v>
      </c>
      <c r="H269" s="7" t="str">
        <f t="shared" si="38"/>
        <v/>
      </c>
      <c r="I269" s="13" t="str">
        <f t="shared" si="39"/>
        <v/>
      </c>
      <c r="J269" s="16" t="str">
        <f t="shared" si="44"/>
        <v/>
      </c>
      <c r="K269" s="17" t="str">
        <f t="shared" si="45"/>
        <v/>
      </c>
    </row>
    <row r="270" spans="2:11" x14ac:dyDescent="0.2">
      <c r="B270" s="8" t="str">
        <f t="shared" si="40"/>
        <v/>
      </c>
      <c r="C270" s="13" t="str">
        <f t="shared" si="41"/>
        <v/>
      </c>
      <c r="D270" s="13" t="str">
        <f t="shared" si="42"/>
        <v/>
      </c>
      <c r="E270" s="13" t="str">
        <f t="shared" si="37"/>
        <v/>
      </c>
      <c r="F270" s="13" t="str">
        <f t="shared" si="43"/>
        <v/>
      </c>
      <c r="G270" s="9">
        <v>0</v>
      </c>
      <c r="H270" s="10" t="str">
        <f t="shared" si="38"/>
        <v/>
      </c>
      <c r="I270" s="13" t="str">
        <f t="shared" si="39"/>
        <v/>
      </c>
      <c r="J270" s="16" t="str">
        <f t="shared" si="44"/>
        <v/>
      </c>
      <c r="K270" s="17" t="str">
        <f t="shared" si="45"/>
        <v/>
      </c>
    </row>
    <row r="271" spans="2:11" x14ac:dyDescent="0.2">
      <c r="B271" s="5" t="str">
        <f t="shared" si="40"/>
        <v/>
      </c>
      <c r="C271" s="20" t="str">
        <f t="shared" si="41"/>
        <v/>
      </c>
      <c r="D271" s="20" t="str">
        <f t="shared" si="42"/>
        <v/>
      </c>
      <c r="E271" s="20" t="str">
        <f t="shared" si="37"/>
        <v/>
      </c>
      <c r="F271" s="20" t="str">
        <f t="shared" si="43"/>
        <v/>
      </c>
      <c r="G271" s="6">
        <v>0</v>
      </c>
      <c r="H271" s="7" t="str">
        <f t="shared" si="38"/>
        <v/>
      </c>
      <c r="I271" s="13" t="str">
        <f t="shared" si="39"/>
        <v/>
      </c>
      <c r="J271" s="16" t="str">
        <f t="shared" si="44"/>
        <v/>
      </c>
      <c r="K271" s="17" t="str">
        <f t="shared" si="45"/>
        <v/>
      </c>
    </row>
    <row r="272" spans="2:11" x14ac:dyDescent="0.2">
      <c r="B272" s="8" t="str">
        <f t="shared" si="40"/>
        <v/>
      </c>
      <c r="C272" s="13" t="str">
        <f t="shared" si="41"/>
        <v/>
      </c>
      <c r="D272" s="13" t="str">
        <f t="shared" si="42"/>
        <v/>
      </c>
      <c r="E272" s="13" t="str">
        <f t="shared" si="37"/>
        <v/>
      </c>
      <c r="F272" s="13" t="str">
        <f t="shared" si="43"/>
        <v/>
      </c>
      <c r="G272" s="9">
        <v>0</v>
      </c>
      <c r="H272" s="10" t="str">
        <f t="shared" si="38"/>
        <v/>
      </c>
      <c r="I272" s="13" t="str">
        <f t="shared" si="39"/>
        <v/>
      </c>
      <c r="J272" s="16" t="str">
        <f t="shared" si="44"/>
        <v/>
      </c>
      <c r="K272" s="17" t="str">
        <f t="shared" si="45"/>
        <v/>
      </c>
    </row>
    <row r="273" spans="2:11" x14ac:dyDescent="0.2">
      <c r="B273" s="5" t="str">
        <f t="shared" si="40"/>
        <v/>
      </c>
      <c r="C273" s="20" t="str">
        <f t="shared" si="41"/>
        <v/>
      </c>
      <c r="D273" s="20" t="str">
        <f t="shared" si="42"/>
        <v/>
      </c>
      <c r="E273" s="20" t="str">
        <f t="shared" ref="E273:E336" si="46">IFERROR(C273-D273,"")</f>
        <v/>
      </c>
      <c r="F273" s="20" t="str">
        <f t="shared" si="43"/>
        <v/>
      </c>
      <c r="G273" s="6">
        <v>0</v>
      </c>
      <c r="H273" s="7" t="str">
        <f t="shared" ref="H273:H336" si="47">IF(B273&lt;&gt;"",D$14,"")</f>
        <v/>
      </c>
      <c r="I273" s="13" t="str">
        <f t="shared" ref="I273:I336" si="48">IF(C273&lt;&gt;"",FV($R$12/12*0.81,B273,-K$12,-I$16,1),"")</f>
        <v/>
      </c>
      <c r="J273" s="16" t="str">
        <f t="shared" si="44"/>
        <v/>
      </c>
      <c r="K273" s="17" t="str">
        <f t="shared" si="45"/>
        <v/>
      </c>
    </row>
    <row r="274" spans="2:11" x14ac:dyDescent="0.2">
      <c r="B274" s="8" t="str">
        <f t="shared" ref="B274:B337" si="49">IFERROR(IF(AND(B273&lt;B$10,ISNUMBER(F273),F273-G273&gt;0),B273+1,""),"")</f>
        <v/>
      </c>
      <c r="C274" s="13" t="str">
        <f t="shared" ref="C274:C337" si="50">IFERROR(IF(F273&gt;0,ROUND(PMT(H274/12,D$10-B274+1,-F273+G273),2),""),"")</f>
        <v/>
      </c>
      <c r="D274" s="13" t="str">
        <f t="shared" ref="D274:D337" si="51">IF(B274&lt;&gt;"",ROUND((F273-G273)*H273/12,2),"")</f>
        <v/>
      </c>
      <c r="E274" s="13" t="str">
        <f t="shared" si="46"/>
        <v/>
      </c>
      <c r="F274" s="13" t="str">
        <f t="shared" ref="F274:F337" si="52">IF(C274&lt;&gt;"",F273-E274-G273,"")</f>
        <v/>
      </c>
      <c r="G274" s="9">
        <v>0</v>
      </c>
      <c r="H274" s="10" t="str">
        <f t="shared" si="47"/>
        <v/>
      </c>
      <c r="I274" s="13" t="str">
        <f t="shared" si="48"/>
        <v/>
      </c>
      <c r="J274" s="16" t="str">
        <f t="shared" si="44"/>
        <v/>
      </c>
      <c r="K274" s="17" t="str">
        <f t="shared" si="45"/>
        <v/>
      </c>
    </row>
    <row r="275" spans="2:11" x14ac:dyDescent="0.2">
      <c r="B275" s="5" t="str">
        <f t="shared" si="49"/>
        <v/>
      </c>
      <c r="C275" s="20" t="str">
        <f t="shared" si="50"/>
        <v/>
      </c>
      <c r="D275" s="20" t="str">
        <f t="shared" si="51"/>
        <v/>
      </c>
      <c r="E275" s="20" t="str">
        <f t="shared" si="46"/>
        <v/>
      </c>
      <c r="F275" s="20" t="str">
        <f t="shared" si="52"/>
        <v/>
      </c>
      <c r="G275" s="6">
        <v>0</v>
      </c>
      <c r="H275" s="7" t="str">
        <f t="shared" si="47"/>
        <v/>
      </c>
      <c r="I275" s="13" t="str">
        <f t="shared" si="48"/>
        <v/>
      </c>
      <c r="J275" s="16" t="str">
        <f t="shared" si="44"/>
        <v/>
      </c>
      <c r="K275" s="17" t="str">
        <f t="shared" si="45"/>
        <v/>
      </c>
    </row>
    <row r="276" spans="2:11" x14ac:dyDescent="0.2">
      <c r="B276" s="8" t="str">
        <f t="shared" si="49"/>
        <v/>
      </c>
      <c r="C276" s="13" t="str">
        <f t="shared" si="50"/>
        <v/>
      </c>
      <c r="D276" s="13" t="str">
        <f t="shared" si="51"/>
        <v/>
      </c>
      <c r="E276" s="13" t="str">
        <f t="shared" si="46"/>
        <v/>
      </c>
      <c r="F276" s="13" t="str">
        <f t="shared" si="52"/>
        <v/>
      </c>
      <c r="G276" s="9">
        <v>0</v>
      </c>
      <c r="H276" s="10" t="str">
        <f t="shared" si="47"/>
        <v/>
      </c>
      <c r="I276" s="13" t="str">
        <f t="shared" si="48"/>
        <v/>
      </c>
      <c r="J276" s="16" t="str">
        <f t="shared" si="44"/>
        <v/>
      </c>
      <c r="K276" s="17" t="str">
        <f t="shared" si="45"/>
        <v/>
      </c>
    </row>
    <row r="277" spans="2:11" x14ac:dyDescent="0.2">
      <c r="B277" s="5" t="str">
        <f t="shared" si="49"/>
        <v/>
      </c>
      <c r="C277" s="20" t="str">
        <f t="shared" si="50"/>
        <v/>
      </c>
      <c r="D277" s="20" t="str">
        <f t="shared" si="51"/>
        <v/>
      </c>
      <c r="E277" s="20" t="str">
        <f t="shared" si="46"/>
        <v/>
      </c>
      <c r="F277" s="20" t="str">
        <f t="shared" si="52"/>
        <v/>
      </c>
      <c r="G277" s="6">
        <v>0</v>
      </c>
      <c r="H277" s="7" t="str">
        <f t="shared" si="47"/>
        <v/>
      </c>
      <c r="I277" s="13" t="str">
        <f t="shared" si="48"/>
        <v/>
      </c>
      <c r="J277" s="16" t="str">
        <f t="shared" si="44"/>
        <v/>
      </c>
      <c r="K277" s="17" t="str">
        <f t="shared" si="45"/>
        <v/>
      </c>
    </row>
    <row r="278" spans="2:11" x14ac:dyDescent="0.2">
      <c r="B278" s="8" t="str">
        <f t="shared" si="49"/>
        <v/>
      </c>
      <c r="C278" s="13" t="str">
        <f t="shared" si="50"/>
        <v/>
      </c>
      <c r="D278" s="13" t="str">
        <f t="shared" si="51"/>
        <v/>
      </c>
      <c r="E278" s="13" t="str">
        <f t="shared" si="46"/>
        <v/>
      </c>
      <c r="F278" s="13" t="str">
        <f t="shared" si="52"/>
        <v/>
      </c>
      <c r="G278" s="9">
        <v>0</v>
      </c>
      <c r="H278" s="10" t="str">
        <f t="shared" si="47"/>
        <v/>
      </c>
      <c r="I278" s="13" t="str">
        <f t="shared" si="48"/>
        <v/>
      </c>
      <c r="J278" s="16" t="str">
        <f t="shared" si="44"/>
        <v/>
      </c>
      <c r="K278" s="17" t="str">
        <f t="shared" si="45"/>
        <v/>
      </c>
    </row>
    <row r="279" spans="2:11" x14ac:dyDescent="0.2">
      <c r="B279" s="5" t="str">
        <f t="shared" si="49"/>
        <v/>
      </c>
      <c r="C279" s="20" t="str">
        <f t="shared" si="50"/>
        <v/>
      </c>
      <c r="D279" s="20" t="str">
        <f t="shared" si="51"/>
        <v/>
      </c>
      <c r="E279" s="20" t="str">
        <f t="shared" si="46"/>
        <v/>
      </c>
      <c r="F279" s="20" t="str">
        <f t="shared" si="52"/>
        <v/>
      </c>
      <c r="G279" s="6">
        <v>0</v>
      </c>
      <c r="H279" s="7" t="str">
        <f t="shared" si="47"/>
        <v/>
      </c>
      <c r="I279" s="13" t="str">
        <f t="shared" si="48"/>
        <v/>
      </c>
      <c r="J279" s="16" t="str">
        <f t="shared" si="44"/>
        <v/>
      </c>
      <c r="K279" s="17" t="str">
        <f t="shared" si="45"/>
        <v/>
      </c>
    </row>
    <row r="280" spans="2:11" x14ac:dyDescent="0.2">
      <c r="B280" s="8" t="str">
        <f t="shared" si="49"/>
        <v/>
      </c>
      <c r="C280" s="13" t="str">
        <f t="shared" si="50"/>
        <v/>
      </c>
      <c r="D280" s="13" t="str">
        <f t="shared" si="51"/>
        <v/>
      </c>
      <c r="E280" s="13" t="str">
        <f t="shared" si="46"/>
        <v/>
      </c>
      <c r="F280" s="13" t="str">
        <f t="shared" si="52"/>
        <v/>
      </c>
      <c r="G280" s="9">
        <v>0</v>
      </c>
      <c r="H280" s="10" t="str">
        <f t="shared" si="47"/>
        <v/>
      </c>
      <c r="I280" s="13" t="str">
        <f t="shared" si="48"/>
        <v/>
      </c>
      <c r="J280" s="16" t="str">
        <f t="shared" si="44"/>
        <v/>
      </c>
      <c r="K280" s="17" t="str">
        <f t="shared" si="45"/>
        <v/>
      </c>
    </row>
    <row r="281" spans="2:11" x14ac:dyDescent="0.2">
      <c r="B281" s="5" t="str">
        <f t="shared" si="49"/>
        <v/>
      </c>
      <c r="C281" s="20" t="str">
        <f t="shared" si="50"/>
        <v/>
      </c>
      <c r="D281" s="20" t="str">
        <f t="shared" si="51"/>
        <v/>
      </c>
      <c r="E281" s="20" t="str">
        <f t="shared" si="46"/>
        <v/>
      </c>
      <c r="F281" s="20" t="str">
        <f t="shared" si="52"/>
        <v/>
      </c>
      <c r="G281" s="6">
        <v>0</v>
      </c>
      <c r="H281" s="7" t="str">
        <f t="shared" si="47"/>
        <v/>
      </c>
      <c r="I281" s="13" t="str">
        <f t="shared" si="48"/>
        <v/>
      </c>
      <c r="J281" s="16" t="str">
        <f t="shared" si="44"/>
        <v/>
      </c>
      <c r="K281" s="17" t="str">
        <f t="shared" si="45"/>
        <v/>
      </c>
    </row>
    <row r="282" spans="2:11" x14ac:dyDescent="0.2">
      <c r="B282" s="8" t="str">
        <f t="shared" si="49"/>
        <v/>
      </c>
      <c r="C282" s="13" t="str">
        <f t="shared" si="50"/>
        <v/>
      </c>
      <c r="D282" s="13" t="str">
        <f t="shared" si="51"/>
        <v/>
      </c>
      <c r="E282" s="13" t="str">
        <f t="shared" si="46"/>
        <v/>
      </c>
      <c r="F282" s="13" t="str">
        <f t="shared" si="52"/>
        <v/>
      </c>
      <c r="G282" s="9">
        <v>0</v>
      </c>
      <c r="H282" s="10" t="str">
        <f t="shared" si="47"/>
        <v/>
      </c>
      <c r="I282" s="13" t="str">
        <f t="shared" si="48"/>
        <v/>
      </c>
      <c r="J282" s="16" t="str">
        <f t="shared" si="44"/>
        <v/>
      </c>
      <c r="K282" s="17" t="str">
        <f t="shared" si="45"/>
        <v/>
      </c>
    </row>
    <row r="283" spans="2:11" x14ac:dyDescent="0.2">
      <c r="B283" s="5" t="str">
        <f t="shared" si="49"/>
        <v/>
      </c>
      <c r="C283" s="20" t="str">
        <f t="shared" si="50"/>
        <v/>
      </c>
      <c r="D283" s="20" t="str">
        <f t="shared" si="51"/>
        <v/>
      </c>
      <c r="E283" s="20" t="str">
        <f t="shared" si="46"/>
        <v/>
      </c>
      <c r="F283" s="20" t="str">
        <f t="shared" si="52"/>
        <v/>
      </c>
      <c r="G283" s="6">
        <v>0</v>
      </c>
      <c r="H283" s="7" t="str">
        <f t="shared" si="47"/>
        <v/>
      </c>
      <c r="I283" s="13" t="str">
        <f t="shared" si="48"/>
        <v/>
      </c>
      <c r="J283" s="16" t="str">
        <f t="shared" si="44"/>
        <v/>
      </c>
      <c r="K283" s="17" t="str">
        <f t="shared" si="45"/>
        <v/>
      </c>
    </row>
    <row r="284" spans="2:11" x14ac:dyDescent="0.2">
      <c r="B284" s="8" t="str">
        <f t="shared" si="49"/>
        <v/>
      </c>
      <c r="C284" s="13" t="str">
        <f t="shared" si="50"/>
        <v/>
      </c>
      <c r="D284" s="13" t="str">
        <f t="shared" si="51"/>
        <v/>
      </c>
      <c r="E284" s="13" t="str">
        <f t="shared" si="46"/>
        <v/>
      </c>
      <c r="F284" s="13" t="str">
        <f t="shared" si="52"/>
        <v/>
      </c>
      <c r="G284" s="9">
        <v>0</v>
      </c>
      <c r="H284" s="10" t="str">
        <f t="shared" si="47"/>
        <v/>
      </c>
      <c r="I284" s="13" t="str">
        <f t="shared" si="48"/>
        <v/>
      </c>
      <c r="J284" s="16" t="str">
        <f t="shared" si="44"/>
        <v/>
      </c>
      <c r="K284" s="17" t="str">
        <f t="shared" si="45"/>
        <v/>
      </c>
    </row>
    <row r="285" spans="2:11" x14ac:dyDescent="0.2">
      <c r="B285" s="5" t="str">
        <f t="shared" si="49"/>
        <v/>
      </c>
      <c r="C285" s="20" t="str">
        <f t="shared" si="50"/>
        <v/>
      </c>
      <c r="D285" s="20" t="str">
        <f t="shared" si="51"/>
        <v/>
      </c>
      <c r="E285" s="20" t="str">
        <f t="shared" si="46"/>
        <v/>
      </c>
      <c r="F285" s="20" t="str">
        <f t="shared" si="52"/>
        <v/>
      </c>
      <c r="G285" s="6">
        <v>0</v>
      </c>
      <c r="H285" s="7" t="str">
        <f t="shared" si="47"/>
        <v/>
      </c>
      <c r="I285" s="13" t="str">
        <f t="shared" si="48"/>
        <v/>
      </c>
      <c r="J285" s="16" t="str">
        <f t="shared" ref="J285:J348" si="53">IF(AND(F285&lt;&gt;"",F285&gt;1),I285/F285,"")</f>
        <v/>
      </c>
      <c r="K285" s="17" t="str">
        <f t="shared" ref="K285:K348" si="54">IF(AND(F285&lt;&gt;"",F285&gt;1),I285/C285,"")</f>
        <v/>
      </c>
    </row>
    <row r="286" spans="2:11" x14ac:dyDescent="0.2">
      <c r="B286" s="8" t="str">
        <f t="shared" si="49"/>
        <v/>
      </c>
      <c r="C286" s="13" t="str">
        <f t="shared" si="50"/>
        <v/>
      </c>
      <c r="D286" s="13" t="str">
        <f t="shared" si="51"/>
        <v/>
      </c>
      <c r="E286" s="13" t="str">
        <f t="shared" si="46"/>
        <v/>
      </c>
      <c r="F286" s="13" t="str">
        <f t="shared" si="52"/>
        <v/>
      </c>
      <c r="G286" s="9">
        <v>0</v>
      </c>
      <c r="H286" s="10" t="str">
        <f t="shared" si="47"/>
        <v/>
      </c>
      <c r="I286" s="13" t="str">
        <f t="shared" si="48"/>
        <v/>
      </c>
      <c r="J286" s="16" t="str">
        <f t="shared" si="53"/>
        <v/>
      </c>
      <c r="K286" s="17" t="str">
        <f t="shared" si="54"/>
        <v/>
      </c>
    </row>
    <row r="287" spans="2:11" x14ac:dyDescent="0.2">
      <c r="B287" s="5" t="str">
        <f t="shared" si="49"/>
        <v/>
      </c>
      <c r="C287" s="20" t="str">
        <f t="shared" si="50"/>
        <v/>
      </c>
      <c r="D287" s="20" t="str">
        <f t="shared" si="51"/>
        <v/>
      </c>
      <c r="E287" s="20" t="str">
        <f t="shared" si="46"/>
        <v/>
      </c>
      <c r="F287" s="20" t="str">
        <f t="shared" si="52"/>
        <v/>
      </c>
      <c r="G287" s="6">
        <v>0</v>
      </c>
      <c r="H287" s="7" t="str">
        <f t="shared" si="47"/>
        <v/>
      </c>
      <c r="I287" s="13" t="str">
        <f t="shared" si="48"/>
        <v/>
      </c>
      <c r="J287" s="16" t="str">
        <f t="shared" si="53"/>
        <v/>
      </c>
      <c r="K287" s="17" t="str">
        <f t="shared" si="54"/>
        <v/>
      </c>
    </row>
    <row r="288" spans="2:11" x14ac:dyDescent="0.2">
      <c r="B288" s="8" t="str">
        <f t="shared" si="49"/>
        <v/>
      </c>
      <c r="C288" s="13" t="str">
        <f t="shared" si="50"/>
        <v/>
      </c>
      <c r="D288" s="13" t="str">
        <f t="shared" si="51"/>
        <v/>
      </c>
      <c r="E288" s="13" t="str">
        <f t="shared" si="46"/>
        <v/>
      </c>
      <c r="F288" s="13" t="str">
        <f t="shared" si="52"/>
        <v/>
      </c>
      <c r="G288" s="9">
        <v>0</v>
      </c>
      <c r="H288" s="10" t="str">
        <f t="shared" si="47"/>
        <v/>
      </c>
      <c r="I288" s="13" t="str">
        <f t="shared" si="48"/>
        <v/>
      </c>
      <c r="J288" s="16" t="str">
        <f t="shared" si="53"/>
        <v/>
      </c>
      <c r="K288" s="17" t="str">
        <f t="shared" si="54"/>
        <v/>
      </c>
    </row>
    <row r="289" spans="2:11" x14ac:dyDescent="0.2">
      <c r="B289" s="5" t="str">
        <f t="shared" si="49"/>
        <v/>
      </c>
      <c r="C289" s="20" t="str">
        <f t="shared" si="50"/>
        <v/>
      </c>
      <c r="D289" s="20" t="str">
        <f t="shared" si="51"/>
        <v/>
      </c>
      <c r="E289" s="20" t="str">
        <f t="shared" si="46"/>
        <v/>
      </c>
      <c r="F289" s="20" t="str">
        <f t="shared" si="52"/>
        <v/>
      </c>
      <c r="G289" s="6">
        <v>0</v>
      </c>
      <c r="H289" s="7" t="str">
        <f t="shared" si="47"/>
        <v/>
      </c>
      <c r="I289" s="13" t="str">
        <f t="shared" si="48"/>
        <v/>
      </c>
      <c r="J289" s="16" t="str">
        <f t="shared" si="53"/>
        <v/>
      </c>
      <c r="K289" s="17" t="str">
        <f t="shared" si="54"/>
        <v/>
      </c>
    </row>
    <row r="290" spans="2:11" x14ac:dyDescent="0.2">
      <c r="B290" s="8" t="str">
        <f t="shared" si="49"/>
        <v/>
      </c>
      <c r="C290" s="13" t="str">
        <f t="shared" si="50"/>
        <v/>
      </c>
      <c r="D290" s="13" t="str">
        <f t="shared" si="51"/>
        <v/>
      </c>
      <c r="E290" s="13" t="str">
        <f t="shared" si="46"/>
        <v/>
      </c>
      <c r="F290" s="13" t="str">
        <f t="shared" si="52"/>
        <v/>
      </c>
      <c r="G290" s="9">
        <v>0</v>
      </c>
      <c r="H290" s="10" t="str">
        <f t="shared" si="47"/>
        <v/>
      </c>
      <c r="I290" s="13" t="str">
        <f t="shared" si="48"/>
        <v/>
      </c>
      <c r="J290" s="16" t="str">
        <f t="shared" si="53"/>
        <v/>
      </c>
      <c r="K290" s="17" t="str">
        <f t="shared" si="54"/>
        <v/>
      </c>
    </row>
    <row r="291" spans="2:11" x14ac:dyDescent="0.2">
      <c r="B291" s="5" t="str">
        <f t="shared" si="49"/>
        <v/>
      </c>
      <c r="C291" s="20" t="str">
        <f t="shared" si="50"/>
        <v/>
      </c>
      <c r="D291" s="20" t="str">
        <f t="shared" si="51"/>
        <v/>
      </c>
      <c r="E291" s="20" t="str">
        <f t="shared" si="46"/>
        <v/>
      </c>
      <c r="F291" s="20" t="str">
        <f t="shared" si="52"/>
        <v/>
      </c>
      <c r="G291" s="6">
        <v>0</v>
      </c>
      <c r="H291" s="7" t="str">
        <f t="shared" si="47"/>
        <v/>
      </c>
      <c r="I291" s="13" t="str">
        <f t="shared" si="48"/>
        <v/>
      </c>
      <c r="J291" s="16" t="str">
        <f t="shared" si="53"/>
        <v/>
      </c>
      <c r="K291" s="17" t="str">
        <f t="shared" si="54"/>
        <v/>
      </c>
    </row>
    <row r="292" spans="2:11" x14ac:dyDescent="0.2">
      <c r="B292" s="8" t="str">
        <f t="shared" si="49"/>
        <v/>
      </c>
      <c r="C292" s="13" t="str">
        <f t="shared" si="50"/>
        <v/>
      </c>
      <c r="D292" s="13" t="str">
        <f t="shared" si="51"/>
        <v/>
      </c>
      <c r="E292" s="13" t="str">
        <f t="shared" si="46"/>
        <v/>
      </c>
      <c r="F292" s="13" t="str">
        <f t="shared" si="52"/>
        <v/>
      </c>
      <c r="G292" s="9">
        <v>0</v>
      </c>
      <c r="H292" s="10" t="str">
        <f t="shared" si="47"/>
        <v/>
      </c>
      <c r="I292" s="13" t="str">
        <f t="shared" si="48"/>
        <v/>
      </c>
      <c r="J292" s="16" t="str">
        <f t="shared" si="53"/>
        <v/>
      </c>
      <c r="K292" s="17" t="str">
        <f t="shared" si="54"/>
        <v/>
      </c>
    </row>
    <row r="293" spans="2:11" x14ac:dyDescent="0.2">
      <c r="B293" s="5" t="str">
        <f t="shared" si="49"/>
        <v/>
      </c>
      <c r="C293" s="20" t="str">
        <f t="shared" si="50"/>
        <v/>
      </c>
      <c r="D293" s="20" t="str">
        <f t="shared" si="51"/>
        <v/>
      </c>
      <c r="E293" s="20" t="str">
        <f t="shared" si="46"/>
        <v/>
      </c>
      <c r="F293" s="20" t="str">
        <f t="shared" si="52"/>
        <v/>
      </c>
      <c r="G293" s="6">
        <v>0</v>
      </c>
      <c r="H293" s="7" t="str">
        <f t="shared" si="47"/>
        <v/>
      </c>
      <c r="I293" s="13" t="str">
        <f t="shared" si="48"/>
        <v/>
      </c>
      <c r="J293" s="16" t="str">
        <f t="shared" si="53"/>
        <v/>
      </c>
      <c r="K293" s="17" t="str">
        <f t="shared" si="54"/>
        <v/>
      </c>
    </row>
    <row r="294" spans="2:11" x14ac:dyDescent="0.2">
      <c r="B294" s="8" t="str">
        <f t="shared" si="49"/>
        <v/>
      </c>
      <c r="C294" s="13" t="str">
        <f t="shared" si="50"/>
        <v/>
      </c>
      <c r="D294" s="13" t="str">
        <f t="shared" si="51"/>
        <v/>
      </c>
      <c r="E294" s="13" t="str">
        <f t="shared" si="46"/>
        <v/>
      </c>
      <c r="F294" s="13" t="str">
        <f t="shared" si="52"/>
        <v/>
      </c>
      <c r="G294" s="9">
        <v>0</v>
      </c>
      <c r="H294" s="10" t="str">
        <f t="shared" si="47"/>
        <v/>
      </c>
      <c r="I294" s="13" t="str">
        <f t="shared" si="48"/>
        <v/>
      </c>
      <c r="J294" s="16" t="str">
        <f t="shared" si="53"/>
        <v/>
      </c>
      <c r="K294" s="17" t="str">
        <f t="shared" si="54"/>
        <v/>
      </c>
    </row>
    <row r="295" spans="2:11" x14ac:dyDescent="0.2">
      <c r="B295" s="5" t="str">
        <f t="shared" si="49"/>
        <v/>
      </c>
      <c r="C295" s="20" t="str">
        <f t="shared" si="50"/>
        <v/>
      </c>
      <c r="D295" s="20" t="str">
        <f t="shared" si="51"/>
        <v/>
      </c>
      <c r="E295" s="20" t="str">
        <f t="shared" si="46"/>
        <v/>
      </c>
      <c r="F295" s="20" t="str">
        <f t="shared" si="52"/>
        <v/>
      </c>
      <c r="G295" s="6">
        <v>0</v>
      </c>
      <c r="H295" s="7" t="str">
        <f t="shared" si="47"/>
        <v/>
      </c>
      <c r="I295" s="13" t="str">
        <f t="shared" si="48"/>
        <v/>
      </c>
      <c r="J295" s="16" t="str">
        <f t="shared" si="53"/>
        <v/>
      </c>
      <c r="K295" s="17" t="str">
        <f t="shared" si="54"/>
        <v/>
      </c>
    </row>
    <row r="296" spans="2:11" x14ac:dyDescent="0.2">
      <c r="B296" s="8" t="str">
        <f t="shared" si="49"/>
        <v/>
      </c>
      <c r="C296" s="13" t="str">
        <f t="shared" si="50"/>
        <v/>
      </c>
      <c r="D296" s="13" t="str">
        <f t="shared" si="51"/>
        <v/>
      </c>
      <c r="E296" s="13" t="str">
        <f t="shared" si="46"/>
        <v/>
      </c>
      <c r="F296" s="13" t="str">
        <f t="shared" si="52"/>
        <v/>
      </c>
      <c r="G296" s="9">
        <v>0</v>
      </c>
      <c r="H296" s="10" t="str">
        <f t="shared" si="47"/>
        <v/>
      </c>
      <c r="I296" s="13" t="str">
        <f t="shared" si="48"/>
        <v/>
      </c>
      <c r="J296" s="16" t="str">
        <f t="shared" si="53"/>
        <v/>
      </c>
      <c r="K296" s="17" t="str">
        <f t="shared" si="54"/>
        <v/>
      </c>
    </row>
    <row r="297" spans="2:11" x14ac:dyDescent="0.2">
      <c r="B297" s="5" t="str">
        <f t="shared" si="49"/>
        <v/>
      </c>
      <c r="C297" s="20" t="str">
        <f t="shared" si="50"/>
        <v/>
      </c>
      <c r="D297" s="20" t="str">
        <f t="shared" si="51"/>
        <v/>
      </c>
      <c r="E297" s="20" t="str">
        <f t="shared" si="46"/>
        <v/>
      </c>
      <c r="F297" s="20" t="str">
        <f t="shared" si="52"/>
        <v/>
      </c>
      <c r="G297" s="6">
        <v>0</v>
      </c>
      <c r="H297" s="7" t="str">
        <f t="shared" si="47"/>
        <v/>
      </c>
      <c r="I297" s="13" t="str">
        <f t="shared" si="48"/>
        <v/>
      </c>
      <c r="J297" s="16" t="str">
        <f t="shared" si="53"/>
        <v/>
      </c>
      <c r="K297" s="17" t="str">
        <f t="shared" si="54"/>
        <v/>
      </c>
    </row>
    <row r="298" spans="2:11" x14ac:dyDescent="0.2">
      <c r="B298" s="8" t="str">
        <f t="shared" si="49"/>
        <v/>
      </c>
      <c r="C298" s="13" t="str">
        <f t="shared" si="50"/>
        <v/>
      </c>
      <c r="D298" s="13" t="str">
        <f t="shared" si="51"/>
        <v/>
      </c>
      <c r="E298" s="13" t="str">
        <f t="shared" si="46"/>
        <v/>
      </c>
      <c r="F298" s="13" t="str">
        <f t="shared" si="52"/>
        <v/>
      </c>
      <c r="G298" s="9">
        <v>0</v>
      </c>
      <c r="H298" s="10" t="str">
        <f t="shared" si="47"/>
        <v/>
      </c>
      <c r="I298" s="13" t="str">
        <f t="shared" si="48"/>
        <v/>
      </c>
      <c r="J298" s="16" t="str">
        <f t="shared" si="53"/>
        <v/>
      </c>
      <c r="K298" s="17" t="str">
        <f t="shared" si="54"/>
        <v/>
      </c>
    </row>
    <row r="299" spans="2:11" x14ac:dyDescent="0.2">
      <c r="B299" s="5" t="str">
        <f t="shared" si="49"/>
        <v/>
      </c>
      <c r="C299" s="20" t="str">
        <f t="shared" si="50"/>
        <v/>
      </c>
      <c r="D299" s="20" t="str">
        <f t="shared" si="51"/>
        <v/>
      </c>
      <c r="E299" s="20" t="str">
        <f t="shared" si="46"/>
        <v/>
      </c>
      <c r="F299" s="20" t="str">
        <f t="shared" si="52"/>
        <v/>
      </c>
      <c r="G299" s="6">
        <v>0</v>
      </c>
      <c r="H299" s="7" t="str">
        <f t="shared" si="47"/>
        <v/>
      </c>
      <c r="I299" s="13" t="str">
        <f t="shared" si="48"/>
        <v/>
      </c>
      <c r="J299" s="16" t="str">
        <f t="shared" si="53"/>
        <v/>
      </c>
      <c r="K299" s="17" t="str">
        <f t="shared" si="54"/>
        <v/>
      </c>
    </row>
    <row r="300" spans="2:11" x14ac:dyDescent="0.2">
      <c r="B300" s="8" t="str">
        <f t="shared" si="49"/>
        <v/>
      </c>
      <c r="C300" s="13" t="str">
        <f t="shared" si="50"/>
        <v/>
      </c>
      <c r="D300" s="13" t="str">
        <f t="shared" si="51"/>
        <v/>
      </c>
      <c r="E300" s="13" t="str">
        <f t="shared" si="46"/>
        <v/>
      </c>
      <c r="F300" s="13" t="str">
        <f t="shared" si="52"/>
        <v/>
      </c>
      <c r="G300" s="9">
        <v>0</v>
      </c>
      <c r="H300" s="10" t="str">
        <f t="shared" si="47"/>
        <v/>
      </c>
      <c r="I300" s="13" t="str">
        <f t="shared" si="48"/>
        <v/>
      </c>
      <c r="J300" s="16" t="str">
        <f t="shared" si="53"/>
        <v/>
      </c>
      <c r="K300" s="17" t="str">
        <f t="shared" si="54"/>
        <v/>
      </c>
    </row>
    <row r="301" spans="2:11" x14ac:dyDescent="0.2">
      <c r="B301" s="5" t="str">
        <f t="shared" si="49"/>
        <v/>
      </c>
      <c r="C301" s="20" t="str">
        <f t="shared" si="50"/>
        <v/>
      </c>
      <c r="D301" s="20" t="str">
        <f t="shared" si="51"/>
        <v/>
      </c>
      <c r="E301" s="20" t="str">
        <f t="shared" si="46"/>
        <v/>
      </c>
      <c r="F301" s="20" t="str">
        <f t="shared" si="52"/>
        <v/>
      </c>
      <c r="G301" s="6">
        <v>0</v>
      </c>
      <c r="H301" s="7" t="str">
        <f t="shared" si="47"/>
        <v/>
      </c>
      <c r="I301" s="13" t="str">
        <f t="shared" si="48"/>
        <v/>
      </c>
      <c r="J301" s="16" t="str">
        <f t="shared" si="53"/>
        <v/>
      </c>
      <c r="K301" s="17" t="str">
        <f t="shared" si="54"/>
        <v/>
      </c>
    </row>
    <row r="302" spans="2:11" x14ac:dyDescent="0.2">
      <c r="B302" s="8" t="str">
        <f t="shared" si="49"/>
        <v/>
      </c>
      <c r="C302" s="13" t="str">
        <f t="shared" si="50"/>
        <v/>
      </c>
      <c r="D302" s="13" t="str">
        <f t="shared" si="51"/>
        <v/>
      </c>
      <c r="E302" s="13" t="str">
        <f t="shared" si="46"/>
        <v/>
      </c>
      <c r="F302" s="13" t="str">
        <f t="shared" si="52"/>
        <v/>
      </c>
      <c r="G302" s="9">
        <v>0</v>
      </c>
      <c r="H302" s="10" t="str">
        <f t="shared" si="47"/>
        <v/>
      </c>
      <c r="I302" s="13" t="str">
        <f t="shared" si="48"/>
        <v/>
      </c>
      <c r="J302" s="16" t="str">
        <f t="shared" si="53"/>
        <v/>
      </c>
      <c r="K302" s="17" t="str">
        <f t="shared" si="54"/>
        <v/>
      </c>
    </row>
    <row r="303" spans="2:11" x14ac:dyDescent="0.2">
      <c r="B303" s="5" t="str">
        <f t="shared" si="49"/>
        <v/>
      </c>
      <c r="C303" s="20" t="str">
        <f t="shared" si="50"/>
        <v/>
      </c>
      <c r="D303" s="20" t="str">
        <f t="shared" si="51"/>
        <v/>
      </c>
      <c r="E303" s="20" t="str">
        <f t="shared" si="46"/>
        <v/>
      </c>
      <c r="F303" s="20" t="str">
        <f t="shared" si="52"/>
        <v/>
      </c>
      <c r="G303" s="6">
        <v>0</v>
      </c>
      <c r="H303" s="7" t="str">
        <f t="shared" si="47"/>
        <v/>
      </c>
      <c r="I303" s="13" t="str">
        <f t="shared" si="48"/>
        <v/>
      </c>
      <c r="J303" s="16" t="str">
        <f t="shared" si="53"/>
        <v/>
      </c>
      <c r="K303" s="17" t="str">
        <f t="shared" si="54"/>
        <v/>
      </c>
    </row>
    <row r="304" spans="2:11" x14ac:dyDescent="0.2">
      <c r="B304" s="8" t="str">
        <f t="shared" si="49"/>
        <v/>
      </c>
      <c r="C304" s="13" t="str">
        <f t="shared" si="50"/>
        <v/>
      </c>
      <c r="D304" s="13" t="str">
        <f t="shared" si="51"/>
        <v/>
      </c>
      <c r="E304" s="13" t="str">
        <f t="shared" si="46"/>
        <v/>
      </c>
      <c r="F304" s="13" t="str">
        <f t="shared" si="52"/>
        <v/>
      </c>
      <c r="G304" s="9">
        <v>0</v>
      </c>
      <c r="H304" s="10" t="str">
        <f t="shared" si="47"/>
        <v/>
      </c>
      <c r="I304" s="13" t="str">
        <f t="shared" si="48"/>
        <v/>
      </c>
      <c r="J304" s="16" t="str">
        <f t="shared" si="53"/>
        <v/>
      </c>
      <c r="K304" s="17" t="str">
        <f t="shared" si="54"/>
        <v/>
      </c>
    </row>
    <row r="305" spans="2:11" x14ac:dyDescent="0.2">
      <c r="B305" s="5" t="str">
        <f t="shared" si="49"/>
        <v/>
      </c>
      <c r="C305" s="20" t="str">
        <f t="shared" si="50"/>
        <v/>
      </c>
      <c r="D305" s="20" t="str">
        <f t="shared" si="51"/>
        <v/>
      </c>
      <c r="E305" s="20" t="str">
        <f t="shared" si="46"/>
        <v/>
      </c>
      <c r="F305" s="20" t="str">
        <f t="shared" si="52"/>
        <v/>
      </c>
      <c r="G305" s="6">
        <v>0</v>
      </c>
      <c r="H305" s="7" t="str">
        <f t="shared" si="47"/>
        <v/>
      </c>
      <c r="I305" s="13" t="str">
        <f t="shared" si="48"/>
        <v/>
      </c>
      <c r="J305" s="16" t="str">
        <f t="shared" si="53"/>
        <v/>
      </c>
      <c r="K305" s="17" t="str">
        <f t="shared" si="54"/>
        <v/>
      </c>
    </row>
    <row r="306" spans="2:11" x14ac:dyDescent="0.2">
      <c r="B306" s="8" t="str">
        <f t="shared" si="49"/>
        <v/>
      </c>
      <c r="C306" s="13" t="str">
        <f t="shared" si="50"/>
        <v/>
      </c>
      <c r="D306" s="13" t="str">
        <f t="shared" si="51"/>
        <v/>
      </c>
      <c r="E306" s="13" t="str">
        <f t="shared" si="46"/>
        <v/>
      </c>
      <c r="F306" s="13" t="str">
        <f t="shared" si="52"/>
        <v/>
      </c>
      <c r="G306" s="9">
        <v>0</v>
      </c>
      <c r="H306" s="10" t="str">
        <f t="shared" si="47"/>
        <v/>
      </c>
      <c r="I306" s="13" t="str">
        <f t="shared" si="48"/>
        <v/>
      </c>
      <c r="J306" s="16" t="str">
        <f t="shared" si="53"/>
        <v/>
      </c>
      <c r="K306" s="17" t="str">
        <f t="shared" si="54"/>
        <v/>
      </c>
    </row>
    <row r="307" spans="2:11" x14ac:dyDescent="0.2">
      <c r="B307" s="5" t="str">
        <f t="shared" si="49"/>
        <v/>
      </c>
      <c r="C307" s="20" t="str">
        <f t="shared" si="50"/>
        <v/>
      </c>
      <c r="D307" s="20" t="str">
        <f t="shared" si="51"/>
        <v/>
      </c>
      <c r="E307" s="20" t="str">
        <f t="shared" si="46"/>
        <v/>
      </c>
      <c r="F307" s="20" t="str">
        <f t="shared" si="52"/>
        <v/>
      </c>
      <c r="G307" s="6">
        <v>0</v>
      </c>
      <c r="H307" s="7" t="str">
        <f t="shared" si="47"/>
        <v/>
      </c>
      <c r="I307" s="13" t="str">
        <f t="shared" si="48"/>
        <v/>
      </c>
      <c r="J307" s="16" t="str">
        <f t="shared" si="53"/>
        <v/>
      </c>
      <c r="K307" s="17" t="str">
        <f t="shared" si="54"/>
        <v/>
      </c>
    </row>
    <row r="308" spans="2:11" x14ac:dyDescent="0.2">
      <c r="B308" s="8" t="str">
        <f t="shared" si="49"/>
        <v/>
      </c>
      <c r="C308" s="13" t="str">
        <f t="shared" si="50"/>
        <v/>
      </c>
      <c r="D308" s="13" t="str">
        <f t="shared" si="51"/>
        <v/>
      </c>
      <c r="E308" s="13" t="str">
        <f t="shared" si="46"/>
        <v/>
      </c>
      <c r="F308" s="13" t="str">
        <f t="shared" si="52"/>
        <v/>
      </c>
      <c r="G308" s="9">
        <v>0</v>
      </c>
      <c r="H308" s="10" t="str">
        <f t="shared" si="47"/>
        <v/>
      </c>
      <c r="I308" s="13" t="str">
        <f t="shared" si="48"/>
        <v/>
      </c>
      <c r="J308" s="16" t="str">
        <f t="shared" si="53"/>
        <v/>
      </c>
      <c r="K308" s="17" t="str">
        <f t="shared" si="54"/>
        <v/>
      </c>
    </row>
    <row r="309" spans="2:11" x14ac:dyDescent="0.2">
      <c r="B309" s="5" t="str">
        <f t="shared" si="49"/>
        <v/>
      </c>
      <c r="C309" s="20" t="str">
        <f t="shared" si="50"/>
        <v/>
      </c>
      <c r="D309" s="20" t="str">
        <f t="shared" si="51"/>
        <v/>
      </c>
      <c r="E309" s="20" t="str">
        <f t="shared" si="46"/>
        <v/>
      </c>
      <c r="F309" s="20" t="str">
        <f t="shared" si="52"/>
        <v/>
      </c>
      <c r="G309" s="6">
        <v>0</v>
      </c>
      <c r="H309" s="7" t="str">
        <f t="shared" si="47"/>
        <v/>
      </c>
      <c r="I309" s="13" t="str">
        <f t="shared" si="48"/>
        <v/>
      </c>
      <c r="J309" s="16" t="str">
        <f t="shared" si="53"/>
        <v/>
      </c>
      <c r="K309" s="17" t="str">
        <f t="shared" si="54"/>
        <v/>
      </c>
    </row>
    <row r="310" spans="2:11" x14ac:dyDescent="0.2">
      <c r="B310" s="8" t="str">
        <f t="shared" si="49"/>
        <v/>
      </c>
      <c r="C310" s="13" t="str">
        <f t="shared" si="50"/>
        <v/>
      </c>
      <c r="D310" s="13" t="str">
        <f t="shared" si="51"/>
        <v/>
      </c>
      <c r="E310" s="13" t="str">
        <f t="shared" si="46"/>
        <v/>
      </c>
      <c r="F310" s="13" t="str">
        <f t="shared" si="52"/>
        <v/>
      </c>
      <c r="G310" s="9">
        <v>0</v>
      </c>
      <c r="H310" s="10" t="str">
        <f t="shared" si="47"/>
        <v/>
      </c>
      <c r="I310" s="13" t="str">
        <f t="shared" si="48"/>
        <v/>
      </c>
      <c r="J310" s="16" t="str">
        <f t="shared" si="53"/>
        <v/>
      </c>
      <c r="K310" s="17" t="str">
        <f t="shared" si="54"/>
        <v/>
      </c>
    </row>
    <row r="311" spans="2:11" x14ac:dyDescent="0.2">
      <c r="B311" s="5" t="str">
        <f t="shared" si="49"/>
        <v/>
      </c>
      <c r="C311" s="20" t="str">
        <f t="shared" si="50"/>
        <v/>
      </c>
      <c r="D311" s="20" t="str">
        <f t="shared" si="51"/>
        <v/>
      </c>
      <c r="E311" s="20" t="str">
        <f t="shared" si="46"/>
        <v/>
      </c>
      <c r="F311" s="20" t="str">
        <f t="shared" si="52"/>
        <v/>
      </c>
      <c r="G311" s="6">
        <v>0</v>
      </c>
      <c r="H311" s="7" t="str">
        <f t="shared" si="47"/>
        <v/>
      </c>
      <c r="I311" s="13" t="str">
        <f t="shared" si="48"/>
        <v/>
      </c>
      <c r="J311" s="16" t="str">
        <f t="shared" si="53"/>
        <v/>
      </c>
      <c r="K311" s="17" t="str">
        <f t="shared" si="54"/>
        <v/>
      </c>
    </row>
    <row r="312" spans="2:11" x14ac:dyDescent="0.2">
      <c r="B312" s="8" t="str">
        <f t="shared" si="49"/>
        <v/>
      </c>
      <c r="C312" s="13" t="str">
        <f t="shared" si="50"/>
        <v/>
      </c>
      <c r="D312" s="13" t="str">
        <f t="shared" si="51"/>
        <v/>
      </c>
      <c r="E312" s="13" t="str">
        <f t="shared" si="46"/>
        <v/>
      </c>
      <c r="F312" s="13" t="str">
        <f t="shared" si="52"/>
        <v/>
      </c>
      <c r="G312" s="9">
        <v>0</v>
      </c>
      <c r="H312" s="10" t="str">
        <f t="shared" si="47"/>
        <v/>
      </c>
      <c r="I312" s="13" t="str">
        <f t="shared" si="48"/>
        <v/>
      </c>
      <c r="J312" s="16" t="str">
        <f t="shared" si="53"/>
        <v/>
      </c>
      <c r="K312" s="17" t="str">
        <f t="shared" si="54"/>
        <v/>
      </c>
    </row>
    <row r="313" spans="2:11" x14ac:dyDescent="0.2">
      <c r="B313" s="5" t="str">
        <f t="shared" si="49"/>
        <v/>
      </c>
      <c r="C313" s="20" t="str">
        <f t="shared" si="50"/>
        <v/>
      </c>
      <c r="D313" s="20" t="str">
        <f t="shared" si="51"/>
        <v/>
      </c>
      <c r="E313" s="20" t="str">
        <f t="shared" si="46"/>
        <v/>
      </c>
      <c r="F313" s="20" t="str">
        <f t="shared" si="52"/>
        <v/>
      </c>
      <c r="G313" s="6">
        <v>0</v>
      </c>
      <c r="H313" s="7" t="str">
        <f t="shared" si="47"/>
        <v/>
      </c>
      <c r="I313" s="13" t="str">
        <f t="shared" si="48"/>
        <v/>
      </c>
      <c r="J313" s="16" t="str">
        <f t="shared" si="53"/>
        <v/>
      </c>
      <c r="K313" s="17" t="str">
        <f t="shared" si="54"/>
        <v/>
      </c>
    </row>
    <row r="314" spans="2:11" x14ac:dyDescent="0.2">
      <c r="B314" s="8" t="str">
        <f t="shared" si="49"/>
        <v/>
      </c>
      <c r="C314" s="13" t="str">
        <f t="shared" si="50"/>
        <v/>
      </c>
      <c r="D314" s="13" t="str">
        <f t="shared" si="51"/>
        <v/>
      </c>
      <c r="E314" s="13" t="str">
        <f t="shared" si="46"/>
        <v/>
      </c>
      <c r="F314" s="13" t="str">
        <f t="shared" si="52"/>
        <v/>
      </c>
      <c r="G314" s="9">
        <v>0</v>
      </c>
      <c r="H314" s="10" t="str">
        <f t="shared" si="47"/>
        <v/>
      </c>
      <c r="I314" s="13" t="str">
        <f t="shared" si="48"/>
        <v/>
      </c>
      <c r="J314" s="16" t="str">
        <f t="shared" si="53"/>
        <v/>
      </c>
      <c r="K314" s="17" t="str">
        <f t="shared" si="54"/>
        <v/>
      </c>
    </row>
    <row r="315" spans="2:11" x14ac:dyDescent="0.2">
      <c r="B315" s="5" t="str">
        <f t="shared" si="49"/>
        <v/>
      </c>
      <c r="C315" s="20" t="str">
        <f t="shared" si="50"/>
        <v/>
      </c>
      <c r="D315" s="20" t="str">
        <f t="shared" si="51"/>
        <v/>
      </c>
      <c r="E315" s="20" t="str">
        <f t="shared" si="46"/>
        <v/>
      </c>
      <c r="F315" s="20" t="str">
        <f t="shared" si="52"/>
        <v/>
      </c>
      <c r="G315" s="6">
        <v>0</v>
      </c>
      <c r="H315" s="7" t="str">
        <f t="shared" si="47"/>
        <v/>
      </c>
      <c r="I315" s="13" t="str">
        <f t="shared" si="48"/>
        <v/>
      </c>
      <c r="J315" s="16" t="str">
        <f t="shared" si="53"/>
        <v/>
      </c>
      <c r="K315" s="17" t="str">
        <f t="shared" si="54"/>
        <v/>
      </c>
    </row>
    <row r="316" spans="2:11" x14ac:dyDescent="0.2">
      <c r="B316" s="8" t="str">
        <f t="shared" si="49"/>
        <v/>
      </c>
      <c r="C316" s="13" t="str">
        <f t="shared" si="50"/>
        <v/>
      </c>
      <c r="D316" s="13" t="str">
        <f t="shared" si="51"/>
        <v/>
      </c>
      <c r="E316" s="13" t="str">
        <f t="shared" si="46"/>
        <v/>
      </c>
      <c r="F316" s="13" t="str">
        <f t="shared" si="52"/>
        <v/>
      </c>
      <c r="G316" s="9">
        <v>0</v>
      </c>
      <c r="H316" s="10" t="str">
        <f t="shared" si="47"/>
        <v/>
      </c>
      <c r="I316" s="13" t="str">
        <f t="shared" si="48"/>
        <v/>
      </c>
      <c r="J316" s="16" t="str">
        <f t="shared" si="53"/>
        <v/>
      </c>
      <c r="K316" s="17" t="str">
        <f t="shared" si="54"/>
        <v/>
      </c>
    </row>
    <row r="317" spans="2:11" x14ac:dyDescent="0.2">
      <c r="B317" s="5" t="str">
        <f t="shared" si="49"/>
        <v/>
      </c>
      <c r="C317" s="20" t="str">
        <f t="shared" si="50"/>
        <v/>
      </c>
      <c r="D317" s="20" t="str">
        <f t="shared" si="51"/>
        <v/>
      </c>
      <c r="E317" s="20" t="str">
        <f t="shared" si="46"/>
        <v/>
      </c>
      <c r="F317" s="20" t="str">
        <f t="shared" si="52"/>
        <v/>
      </c>
      <c r="G317" s="6">
        <v>0</v>
      </c>
      <c r="H317" s="7" t="str">
        <f t="shared" si="47"/>
        <v/>
      </c>
      <c r="I317" s="13" t="str">
        <f t="shared" si="48"/>
        <v/>
      </c>
      <c r="J317" s="16" t="str">
        <f t="shared" si="53"/>
        <v/>
      </c>
      <c r="K317" s="17" t="str">
        <f t="shared" si="54"/>
        <v/>
      </c>
    </row>
    <row r="318" spans="2:11" x14ac:dyDescent="0.2">
      <c r="B318" s="8" t="str">
        <f t="shared" si="49"/>
        <v/>
      </c>
      <c r="C318" s="13" t="str">
        <f t="shared" si="50"/>
        <v/>
      </c>
      <c r="D318" s="13" t="str">
        <f t="shared" si="51"/>
        <v/>
      </c>
      <c r="E318" s="13" t="str">
        <f t="shared" si="46"/>
        <v/>
      </c>
      <c r="F318" s="13" t="str">
        <f t="shared" si="52"/>
        <v/>
      </c>
      <c r="G318" s="9">
        <v>0</v>
      </c>
      <c r="H318" s="10" t="str">
        <f t="shared" si="47"/>
        <v/>
      </c>
      <c r="I318" s="13" t="str">
        <f t="shared" si="48"/>
        <v/>
      </c>
      <c r="J318" s="16" t="str">
        <f t="shared" si="53"/>
        <v/>
      </c>
      <c r="K318" s="17" t="str">
        <f t="shared" si="54"/>
        <v/>
      </c>
    </row>
    <row r="319" spans="2:11" x14ac:dyDescent="0.2">
      <c r="B319" s="5" t="str">
        <f t="shared" si="49"/>
        <v/>
      </c>
      <c r="C319" s="20" t="str">
        <f t="shared" si="50"/>
        <v/>
      </c>
      <c r="D319" s="20" t="str">
        <f t="shared" si="51"/>
        <v/>
      </c>
      <c r="E319" s="20" t="str">
        <f t="shared" si="46"/>
        <v/>
      </c>
      <c r="F319" s="20" t="str">
        <f t="shared" si="52"/>
        <v/>
      </c>
      <c r="G319" s="6">
        <v>0</v>
      </c>
      <c r="H319" s="7" t="str">
        <f t="shared" si="47"/>
        <v/>
      </c>
      <c r="I319" s="13" t="str">
        <f t="shared" si="48"/>
        <v/>
      </c>
      <c r="J319" s="16" t="str">
        <f t="shared" si="53"/>
        <v/>
      </c>
      <c r="K319" s="17" t="str">
        <f t="shared" si="54"/>
        <v/>
      </c>
    </row>
    <row r="320" spans="2:11" x14ac:dyDescent="0.2">
      <c r="B320" s="8" t="str">
        <f t="shared" si="49"/>
        <v/>
      </c>
      <c r="C320" s="13" t="str">
        <f t="shared" si="50"/>
        <v/>
      </c>
      <c r="D320" s="13" t="str">
        <f t="shared" si="51"/>
        <v/>
      </c>
      <c r="E320" s="13" t="str">
        <f t="shared" si="46"/>
        <v/>
      </c>
      <c r="F320" s="13" t="str">
        <f t="shared" si="52"/>
        <v/>
      </c>
      <c r="G320" s="9">
        <v>0</v>
      </c>
      <c r="H320" s="10" t="str">
        <f t="shared" si="47"/>
        <v/>
      </c>
      <c r="I320" s="13" t="str">
        <f t="shared" si="48"/>
        <v/>
      </c>
      <c r="J320" s="16" t="str">
        <f t="shared" si="53"/>
        <v/>
      </c>
      <c r="K320" s="17" t="str">
        <f t="shared" si="54"/>
        <v/>
      </c>
    </row>
    <row r="321" spans="2:11" x14ac:dyDescent="0.2">
      <c r="B321" s="5" t="str">
        <f t="shared" si="49"/>
        <v/>
      </c>
      <c r="C321" s="20" t="str">
        <f t="shared" si="50"/>
        <v/>
      </c>
      <c r="D321" s="20" t="str">
        <f t="shared" si="51"/>
        <v/>
      </c>
      <c r="E321" s="20" t="str">
        <f t="shared" si="46"/>
        <v/>
      </c>
      <c r="F321" s="20" t="str">
        <f t="shared" si="52"/>
        <v/>
      </c>
      <c r="G321" s="6">
        <v>0</v>
      </c>
      <c r="H321" s="7" t="str">
        <f t="shared" si="47"/>
        <v/>
      </c>
      <c r="I321" s="13" t="str">
        <f t="shared" si="48"/>
        <v/>
      </c>
      <c r="J321" s="16" t="str">
        <f t="shared" si="53"/>
        <v/>
      </c>
      <c r="K321" s="17" t="str">
        <f t="shared" si="54"/>
        <v/>
      </c>
    </row>
    <row r="322" spans="2:11" x14ac:dyDescent="0.2">
      <c r="B322" s="8" t="str">
        <f t="shared" si="49"/>
        <v/>
      </c>
      <c r="C322" s="13" t="str">
        <f t="shared" si="50"/>
        <v/>
      </c>
      <c r="D322" s="13" t="str">
        <f t="shared" si="51"/>
        <v/>
      </c>
      <c r="E322" s="13" t="str">
        <f t="shared" si="46"/>
        <v/>
      </c>
      <c r="F322" s="13" t="str">
        <f t="shared" si="52"/>
        <v/>
      </c>
      <c r="G322" s="9">
        <v>0</v>
      </c>
      <c r="H322" s="10" t="str">
        <f t="shared" si="47"/>
        <v/>
      </c>
      <c r="I322" s="13" t="str">
        <f t="shared" si="48"/>
        <v/>
      </c>
      <c r="J322" s="16" t="str">
        <f t="shared" si="53"/>
        <v/>
      </c>
      <c r="K322" s="17" t="str">
        <f t="shared" si="54"/>
        <v/>
      </c>
    </row>
    <row r="323" spans="2:11" x14ac:dyDescent="0.2">
      <c r="B323" s="5" t="str">
        <f t="shared" si="49"/>
        <v/>
      </c>
      <c r="C323" s="20" t="str">
        <f t="shared" si="50"/>
        <v/>
      </c>
      <c r="D323" s="20" t="str">
        <f t="shared" si="51"/>
        <v/>
      </c>
      <c r="E323" s="20" t="str">
        <f t="shared" si="46"/>
        <v/>
      </c>
      <c r="F323" s="20" t="str">
        <f t="shared" si="52"/>
        <v/>
      </c>
      <c r="G323" s="6">
        <v>0</v>
      </c>
      <c r="H323" s="7" t="str">
        <f t="shared" si="47"/>
        <v/>
      </c>
      <c r="I323" s="13" t="str">
        <f t="shared" si="48"/>
        <v/>
      </c>
      <c r="J323" s="16" t="str">
        <f t="shared" si="53"/>
        <v/>
      </c>
      <c r="K323" s="17" t="str">
        <f t="shared" si="54"/>
        <v/>
      </c>
    </row>
    <row r="324" spans="2:11" x14ac:dyDescent="0.2">
      <c r="B324" s="8" t="str">
        <f t="shared" si="49"/>
        <v/>
      </c>
      <c r="C324" s="13" t="str">
        <f t="shared" si="50"/>
        <v/>
      </c>
      <c r="D324" s="13" t="str">
        <f t="shared" si="51"/>
        <v/>
      </c>
      <c r="E324" s="13" t="str">
        <f t="shared" si="46"/>
        <v/>
      </c>
      <c r="F324" s="13" t="str">
        <f t="shared" si="52"/>
        <v/>
      </c>
      <c r="G324" s="9">
        <v>0</v>
      </c>
      <c r="H324" s="10" t="str">
        <f t="shared" si="47"/>
        <v/>
      </c>
      <c r="I324" s="13" t="str">
        <f t="shared" si="48"/>
        <v/>
      </c>
      <c r="J324" s="16" t="str">
        <f t="shared" si="53"/>
        <v/>
      </c>
      <c r="K324" s="17" t="str">
        <f t="shared" si="54"/>
        <v/>
      </c>
    </row>
    <row r="325" spans="2:11" x14ac:dyDescent="0.2">
      <c r="B325" s="5" t="str">
        <f t="shared" si="49"/>
        <v/>
      </c>
      <c r="C325" s="20" t="str">
        <f t="shared" si="50"/>
        <v/>
      </c>
      <c r="D325" s="20" t="str">
        <f t="shared" si="51"/>
        <v/>
      </c>
      <c r="E325" s="20" t="str">
        <f t="shared" si="46"/>
        <v/>
      </c>
      <c r="F325" s="20" t="str">
        <f t="shared" si="52"/>
        <v/>
      </c>
      <c r="G325" s="6">
        <v>0</v>
      </c>
      <c r="H325" s="7" t="str">
        <f t="shared" si="47"/>
        <v/>
      </c>
      <c r="I325" s="13" t="str">
        <f t="shared" si="48"/>
        <v/>
      </c>
      <c r="J325" s="16" t="str">
        <f t="shared" si="53"/>
        <v/>
      </c>
      <c r="K325" s="17" t="str">
        <f t="shared" si="54"/>
        <v/>
      </c>
    </row>
    <row r="326" spans="2:11" x14ac:dyDescent="0.2">
      <c r="B326" s="8" t="str">
        <f t="shared" si="49"/>
        <v/>
      </c>
      <c r="C326" s="13" t="str">
        <f t="shared" si="50"/>
        <v/>
      </c>
      <c r="D326" s="13" t="str">
        <f t="shared" si="51"/>
        <v/>
      </c>
      <c r="E326" s="13" t="str">
        <f t="shared" si="46"/>
        <v/>
      </c>
      <c r="F326" s="13" t="str">
        <f t="shared" si="52"/>
        <v/>
      </c>
      <c r="G326" s="9">
        <v>0</v>
      </c>
      <c r="H326" s="10" t="str">
        <f t="shared" si="47"/>
        <v/>
      </c>
      <c r="I326" s="13" t="str">
        <f t="shared" si="48"/>
        <v/>
      </c>
      <c r="J326" s="16" t="str">
        <f t="shared" si="53"/>
        <v/>
      </c>
      <c r="K326" s="17" t="str">
        <f t="shared" si="54"/>
        <v/>
      </c>
    </row>
    <row r="327" spans="2:11" x14ac:dyDescent="0.2">
      <c r="B327" s="5" t="str">
        <f t="shared" si="49"/>
        <v/>
      </c>
      <c r="C327" s="20" t="str">
        <f t="shared" si="50"/>
        <v/>
      </c>
      <c r="D327" s="20" t="str">
        <f t="shared" si="51"/>
        <v/>
      </c>
      <c r="E327" s="20" t="str">
        <f t="shared" si="46"/>
        <v/>
      </c>
      <c r="F327" s="20" t="str">
        <f t="shared" si="52"/>
        <v/>
      </c>
      <c r="G327" s="6">
        <v>0</v>
      </c>
      <c r="H327" s="7" t="str">
        <f t="shared" si="47"/>
        <v/>
      </c>
      <c r="I327" s="13" t="str">
        <f t="shared" si="48"/>
        <v/>
      </c>
      <c r="J327" s="16" t="str">
        <f t="shared" si="53"/>
        <v/>
      </c>
      <c r="K327" s="17" t="str">
        <f t="shared" si="54"/>
        <v/>
      </c>
    </row>
    <row r="328" spans="2:11" x14ac:dyDescent="0.2">
      <c r="B328" s="8" t="str">
        <f t="shared" si="49"/>
        <v/>
      </c>
      <c r="C328" s="13" t="str">
        <f t="shared" si="50"/>
        <v/>
      </c>
      <c r="D328" s="13" t="str">
        <f t="shared" si="51"/>
        <v/>
      </c>
      <c r="E328" s="13" t="str">
        <f t="shared" si="46"/>
        <v/>
      </c>
      <c r="F328" s="13" t="str">
        <f t="shared" si="52"/>
        <v/>
      </c>
      <c r="G328" s="9">
        <v>0</v>
      </c>
      <c r="H328" s="10" t="str">
        <f t="shared" si="47"/>
        <v/>
      </c>
      <c r="I328" s="13" t="str">
        <f t="shared" si="48"/>
        <v/>
      </c>
      <c r="J328" s="16" t="str">
        <f t="shared" si="53"/>
        <v/>
      </c>
      <c r="K328" s="17" t="str">
        <f t="shared" si="54"/>
        <v/>
      </c>
    </row>
    <row r="329" spans="2:11" x14ac:dyDescent="0.2">
      <c r="B329" s="5" t="str">
        <f t="shared" si="49"/>
        <v/>
      </c>
      <c r="C329" s="20" t="str">
        <f t="shared" si="50"/>
        <v/>
      </c>
      <c r="D329" s="20" t="str">
        <f t="shared" si="51"/>
        <v/>
      </c>
      <c r="E329" s="20" t="str">
        <f t="shared" si="46"/>
        <v/>
      </c>
      <c r="F329" s="20" t="str">
        <f t="shared" si="52"/>
        <v/>
      </c>
      <c r="G329" s="6">
        <v>0</v>
      </c>
      <c r="H329" s="7" t="str">
        <f t="shared" si="47"/>
        <v/>
      </c>
      <c r="I329" s="13" t="str">
        <f t="shared" si="48"/>
        <v/>
      </c>
      <c r="J329" s="16" t="str">
        <f t="shared" si="53"/>
        <v/>
      </c>
      <c r="K329" s="17" t="str">
        <f t="shared" si="54"/>
        <v/>
      </c>
    </row>
    <row r="330" spans="2:11" x14ac:dyDescent="0.2">
      <c r="B330" s="8" t="str">
        <f t="shared" si="49"/>
        <v/>
      </c>
      <c r="C330" s="13" t="str">
        <f t="shared" si="50"/>
        <v/>
      </c>
      <c r="D330" s="13" t="str">
        <f t="shared" si="51"/>
        <v/>
      </c>
      <c r="E330" s="13" t="str">
        <f t="shared" si="46"/>
        <v/>
      </c>
      <c r="F330" s="13" t="str">
        <f t="shared" si="52"/>
        <v/>
      </c>
      <c r="G330" s="9">
        <v>0</v>
      </c>
      <c r="H330" s="10" t="str">
        <f t="shared" si="47"/>
        <v/>
      </c>
      <c r="I330" s="13" t="str">
        <f t="shared" si="48"/>
        <v/>
      </c>
      <c r="J330" s="16" t="str">
        <f t="shared" si="53"/>
        <v/>
      </c>
      <c r="K330" s="17" t="str">
        <f t="shared" si="54"/>
        <v/>
      </c>
    </row>
    <row r="331" spans="2:11" x14ac:dyDescent="0.2">
      <c r="B331" s="5" t="str">
        <f t="shared" si="49"/>
        <v/>
      </c>
      <c r="C331" s="20" t="str">
        <f t="shared" si="50"/>
        <v/>
      </c>
      <c r="D331" s="20" t="str">
        <f t="shared" si="51"/>
        <v/>
      </c>
      <c r="E331" s="20" t="str">
        <f t="shared" si="46"/>
        <v/>
      </c>
      <c r="F331" s="20" t="str">
        <f t="shared" si="52"/>
        <v/>
      </c>
      <c r="G331" s="6">
        <v>0</v>
      </c>
      <c r="H331" s="7" t="str">
        <f t="shared" si="47"/>
        <v/>
      </c>
      <c r="I331" s="13" t="str">
        <f t="shared" si="48"/>
        <v/>
      </c>
      <c r="J331" s="16" t="str">
        <f t="shared" si="53"/>
        <v/>
      </c>
      <c r="K331" s="17" t="str">
        <f t="shared" si="54"/>
        <v/>
      </c>
    </row>
    <row r="332" spans="2:11" x14ac:dyDescent="0.2">
      <c r="B332" s="8" t="str">
        <f t="shared" si="49"/>
        <v/>
      </c>
      <c r="C332" s="13" t="str">
        <f t="shared" si="50"/>
        <v/>
      </c>
      <c r="D332" s="13" t="str">
        <f t="shared" si="51"/>
        <v/>
      </c>
      <c r="E332" s="13" t="str">
        <f t="shared" si="46"/>
        <v/>
      </c>
      <c r="F332" s="13" t="str">
        <f t="shared" si="52"/>
        <v/>
      </c>
      <c r="G332" s="9">
        <v>0</v>
      </c>
      <c r="H332" s="10" t="str">
        <f t="shared" si="47"/>
        <v/>
      </c>
      <c r="I332" s="13" t="str">
        <f t="shared" si="48"/>
        <v/>
      </c>
      <c r="J332" s="16" t="str">
        <f t="shared" si="53"/>
        <v/>
      </c>
      <c r="K332" s="17" t="str">
        <f t="shared" si="54"/>
        <v/>
      </c>
    </row>
    <row r="333" spans="2:11" x14ac:dyDescent="0.2">
      <c r="B333" s="5" t="str">
        <f t="shared" si="49"/>
        <v/>
      </c>
      <c r="C333" s="20" t="str">
        <f t="shared" si="50"/>
        <v/>
      </c>
      <c r="D333" s="20" t="str">
        <f t="shared" si="51"/>
        <v/>
      </c>
      <c r="E333" s="20" t="str">
        <f t="shared" si="46"/>
        <v/>
      </c>
      <c r="F333" s="20" t="str">
        <f t="shared" si="52"/>
        <v/>
      </c>
      <c r="G333" s="6">
        <v>0</v>
      </c>
      <c r="H333" s="7" t="str">
        <f t="shared" si="47"/>
        <v/>
      </c>
      <c r="I333" s="13" t="str">
        <f t="shared" si="48"/>
        <v/>
      </c>
      <c r="J333" s="16" t="str">
        <f t="shared" si="53"/>
        <v/>
      </c>
      <c r="K333" s="17" t="str">
        <f t="shared" si="54"/>
        <v/>
      </c>
    </row>
    <row r="334" spans="2:11" x14ac:dyDescent="0.2">
      <c r="B334" s="8" t="str">
        <f t="shared" si="49"/>
        <v/>
      </c>
      <c r="C334" s="13" t="str">
        <f t="shared" si="50"/>
        <v/>
      </c>
      <c r="D334" s="13" t="str">
        <f t="shared" si="51"/>
        <v/>
      </c>
      <c r="E334" s="13" t="str">
        <f t="shared" si="46"/>
        <v/>
      </c>
      <c r="F334" s="13" t="str">
        <f t="shared" si="52"/>
        <v/>
      </c>
      <c r="G334" s="9">
        <v>0</v>
      </c>
      <c r="H334" s="10" t="str">
        <f t="shared" si="47"/>
        <v/>
      </c>
      <c r="I334" s="13" t="str">
        <f t="shared" si="48"/>
        <v/>
      </c>
      <c r="J334" s="16" t="str">
        <f t="shared" si="53"/>
        <v/>
      </c>
      <c r="K334" s="17" t="str">
        <f t="shared" si="54"/>
        <v/>
      </c>
    </row>
    <row r="335" spans="2:11" x14ac:dyDescent="0.2">
      <c r="B335" s="5" t="str">
        <f t="shared" si="49"/>
        <v/>
      </c>
      <c r="C335" s="20" t="str">
        <f t="shared" si="50"/>
        <v/>
      </c>
      <c r="D335" s="20" t="str">
        <f t="shared" si="51"/>
        <v/>
      </c>
      <c r="E335" s="20" t="str">
        <f t="shared" si="46"/>
        <v/>
      </c>
      <c r="F335" s="20" t="str">
        <f t="shared" si="52"/>
        <v/>
      </c>
      <c r="G335" s="6">
        <v>0</v>
      </c>
      <c r="H335" s="7" t="str">
        <f t="shared" si="47"/>
        <v/>
      </c>
      <c r="I335" s="13" t="str">
        <f t="shared" si="48"/>
        <v/>
      </c>
      <c r="J335" s="16" t="str">
        <f t="shared" si="53"/>
        <v/>
      </c>
      <c r="K335" s="17" t="str">
        <f t="shared" si="54"/>
        <v/>
      </c>
    </row>
    <row r="336" spans="2:11" x14ac:dyDescent="0.2">
      <c r="B336" s="8" t="str">
        <f t="shared" si="49"/>
        <v/>
      </c>
      <c r="C336" s="13" t="str">
        <f t="shared" si="50"/>
        <v/>
      </c>
      <c r="D336" s="13" t="str">
        <f t="shared" si="51"/>
        <v/>
      </c>
      <c r="E336" s="13" t="str">
        <f t="shared" si="46"/>
        <v/>
      </c>
      <c r="F336" s="13" t="str">
        <f t="shared" si="52"/>
        <v/>
      </c>
      <c r="G336" s="9">
        <v>0</v>
      </c>
      <c r="H336" s="10" t="str">
        <f t="shared" si="47"/>
        <v/>
      </c>
      <c r="I336" s="13" t="str">
        <f t="shared" si="48"/>
        <v/>
      </c>
      <c r="J336" s="16" t="str">
        <f t="shared" si="53"/>
        <v/>
      </c>
      <c r="K336" s="17" t="str">
        <f t="shared" si="54"/>
        <v/>
      </c>
    </row>
    <row r="337" spans="2:11" x14ac:dyDescent="0.2">
      <c r="B337" s="5" t="str">
        <f t="shared" si="49"/>
        <v/>
      </c>
      <c r="C337" s="20" t="str">
        <f t="shared" si="50"/>
        <v/>
      </c>
      <c r="D337" s="20" t="str">
        <f t="shared" si="51"/>
        <v/>
      </c>
      <c r="E337" s="20" t="str">
        <f t="shared" ref="E337:E400" si="55">IFERROR(C337-D337,"")</f>
        <v/>
      </c>
      <c r="F337" s="20" t="str">
        <f t="shared" si="52"/>
        <v/>
      </c>
      <c r="G337" s="6">
        <v>0</v>
      </c>
      <c r="H337" s="7" t="str">
        <f t="shared" ref="H337:H400" si="56">IF(B337&lt;&gt;"",D$14,"")</f>
        <v/>
      </c>
      <c r="I337" s="13" t="str">
        <f t="shared" ref="I337:I400" si="57">IF(C337&lt;&gt;"",FV($R$12/12*0.81,B337,-K$12,-I$16,1),"")</f>
        <v/>
      </c>
      <c r="J337" s="16" t="str">
        <f t="shared" si="53"/>
        <v/>
      </c>
      <c r="K337" s="17" t="str">
        <f t="shared" si="54"/>
        <v/>
      </c>
    </row>
    <row r="338" spans="2:11" x14ac:dyDescent="0.2">
      <c r="B338" s="8" t="str">
        <f t="shared" ref="B338:B401" si="58">IFERROR(IF(AND(B337&lt;B$10,ISNUMBER(F337),F337-G337&gt;0),B337+1,""),"")</f>
        <v/>
      </c>
      <c r="C338" s="13" t="str">
        <f t="shared" ref="C338:C401" si="59">IFERROR(IF(F337&gt;0,ROUND(PMT(H338/12,D$10-B338+1,-F337+G337),2),""),"")</f>
        <v/>
      </c>
      <c r="D338" s="13" t="str">
        <f t="shared" ref="D338:D401" si="60">IF(B338&lt;&gt;"",ROUND((F337-G337)*H337/12,2),"")</f>
        <v/>
      </c>
      <c r="E338" s="13" t="str">
        <f t="shared" si="55"/>
        <v/>
      </c>
      <c r="F338" s="13" t="str">
        <f t="shared" ref="F338:F401" si="61">IF(C338&lt;&gt;"",F337-E338-G337,"")</f>
        <v/>
      </c>
      <c r="G338" s="9">
        <v>0</v>
      </c>
      <c r="H338" s="10" t="str">
        <f t="shared" si="56"/>
        <v/>
      </c>
      <c r="I338" s="13" t="str">
        <f t="shared" si="57"/>
        <v/>
      </c>
      <c r="J338" s="16" t="str">
        <f t="shared" si="53"/>
        <v/>
      </c>
      <c r="K338" s="17" t="str">
        <f t="shared" si="54"/>
        <v/>
      </c>
    </row>
    <row r="339" spans="2:11" x14ac:dyDescent="0.2">
      <c r="B339" s="5" t="str">
        <f t="shared" si="58"/>
        <v/>
      </c>
      <c r="C339" s="20" t="str">
        <f t="shared" si="59"/>
        <v/>
      </c>
      <c r="D339" s="20" t="str">
        <f t="shared" si="60"/>
        <v/>
      </c>
      <c r="E339" s="20" t="str">
        <f t="shared" si="55"/>
        <v/>
      </c>
      <c r="F339" s="20" t="str">
        <f t="shared" si="61"/>
        <v/>
      </c>
      <c r="G339" s="6">
        <v>0</v>
      </c>
      <c r="H339" s="7" t="str">
        <f t="shared" si="56"/>
        <v/>
      </c>
      <c r="I339" s="13" t="str">
        <f t="shared" si="57"/>
        <v/>
      </c>
      <c r="J339" s="16" t="str">
        <f t="shared" si="53"/>
        <v/>
      </c>
      <c r="K339" s="17" t="str">
        <f t="shared" si="54"/>
        <v/>
      </c>
    </row>
    <row r="340" spans="2:11" x14ac:dyDescent="0.2">
      <c r="B340" s="8" t="str">
        <f t="shared" si="58"/>
        <v/>
      </c>
      <c r="C340" s="13" t="str">
        <f t="shared" si="59"/>
        <v/>
      </c>
      <c r="D340" s="13" t="str">
        <f t="shared" si="60"/>
        <v/>
      </c>
      <c r="E340" s="13" t="str">
        <f t="shared" si="55"/>
        <v/>
      </c>
      <c r="F340" s="13" t="str">
        <f t="shared" si="61"/>
        <v/>
      </c>
      <c r="G340" s="9">
        <v>0</v>
      </c>
      <c r="H340" s="10" t="str">
        <f t="shared" si="56"/>
        <v/>
      </c>
      <c r="I340" s="13" t="str">
        <f t="shared" si="57"/>
        <v/>
      </c>
      <c r="J340" s="16" t="str">
        <f t="shared" si="53"/>
        <v/>
      </c>
      <c r="K340" s="17" t="str">
        <f t="shared" si="54"/>
        <v/>
      </c>
    </row>
    <row r="341" spans="2:11" x14ac:dyDescent="0.2">
      <c r="B341" s="5" t="str">
        <f t="shared" si="58"/>
        <v/>
      </c>
      <c r="C341" s="20" t="str">
        <f t="shared" si="59"/>
        <v/>
      </c>
      <c r="D341" s="20" t="str">
        <f t="shared" si="60"/>
        <v/>
      </c>
      <c r="E341" s="20" t="str">
        <f t="shared" si="55"/>
        <v/>
      </c>
      <c r="F341" s="20" t="str">
        <f t="shared" si="61"/>
        <v/>
      </c>
      <c r="G341" s="6">
        <v>0</v>
      </c>
      <c r="H341" s="7" t="str">
        <f t="shared" si="56"/>
        <v/>
      </c>
      <c r="I341" s="13" t="str">
        <f t="shared" si="57"/>
        <v/>
      </c>
      <c r="J341" s="16" t="str">
        <f t="shared" si="53"/>
        <v/>
      </c>
      <c r="K341" s="17" t="str">
        <f t="shared" si="54"/>
        <v/>
      </c>
    </row>
    <row r="342" spans="2:11" x14ac:dyDescent="0.2">
      <c r="B342" s="8" t="str">
        <f t="shared" si="58"/>
        <v/>
      </c>
      <c r="C342" s="13" t="str">
        <f t="shared" si="59"/>
        <v/>
      </c>
      <c r="D342" s="13" t="str">
        <f t="shared" si="60"/>
        <v/>
      </c>
      <c r="E342" s="13" t="str">
        <f t="shared" si="55"/>
        <v/>
      </c>
      <c r="F342" s="13" t="str">
        <f t="shared" si="61"/>
        <v/>
      </c>
      <c r="G342" s="9">
        <v>0</v>
      </c>
      <c r="H342" s="10" t="str">
        <f t="shared" si="56"/>
        <v/>
      </c>
      <c r="I342" s="13" t="str">
        <f t="shared" si="57"/>
        <v/>
      </c>
      <c r="J342" s="16" t="str">
        <f t="shared" si="53"/>
        <v/>
      </c>
      <c r="K342" s="17" t="str">
        <f t="shared" si="54"/>
        <v/>
      </c>
    </row>
    <row r="343" spans="2:11" x14ac:dyDescent="0.2">
      <c r="B343" s="5" t="str">
        <f t="shared" si="58"/>
        <v/>
      </c>
      <c r="C343" s="20" t="str">
        <f t="shared" si="59"/>
        <v/>
      </c>
      <c r="D343" s="20" t="str">
        <f t="shared" si="60"/>
        <v/>
      </c>
      <c r="E343" s="20" t="str">
        <f t="shared" si="55"/>
        <v/>
      </c>
      <c r="F343" s="20" t="str">
        <f t="shared" si="61"/>
        <v/>
      </c>
      <c r="G343" s="6">
        <v>0</v>
      </c>
      <c r="H343" s="7" t="str">
        <f t="shared" si="56"/>
        <v/>
      </c>
      <c r="I343" s="13" t="str">
        <f t="shared" si="57"/>
        <v/>
      </c>
      <c r="J343" s="16" t="str">
        <f t="shared" si="53"/>
        <v/>
      </c>
      <c r="K343" s="17" t="str">
        <f t="shared" si="54"/>
        <v/>
      </c>
    </row>
    <row r="344" spans="2:11" x14ac:dyDescent="0.2">
      <c r="B344" s="8" t="str">
        <f t="shared" si="58"/>
        <v/>
      </c>
      <c r="C344" s="13" t="str">
        <f t="shared" si="59"/>
        <v/>
      </c>
      <c r="D344" s="13" t="str">
        <f t="shared" si="60"/>
        <v/>
      </c>
      <c r="E344" s="13" t="str">
        <f t="shared" si="55"/>
        <v/>
      </c>
      <c r="F344" s="13" t="str">
        <f t="shared" si="61"/>
        <v/>
      </c>
      <c r="G344" s="9">
        <v>0</v>
      </c>
      <c r="H344" s="10" t="str">
        <f t="shared" si="56"/>
        <v/>
      </c>
      <c r="I344" s="13" t="str">
        <f t="shared" si="57"/>
        <v/>
      </c>
      <c r="J344" s="16" t="str">
        <f t="shared" si="53"/>
        <v/>
      </c>
      <c r="K344" s="17" t="str">
        <f t="shared" si="54"/>
        <v/>
      </c>
    </row>
    <row r="345" spans="2:11" x14ac:dyDescent="0.2">
      <c r="B345" s="5" t="str">
        <f t="shared" si="58"/>
        <v/>
      </c>
      <c r="C345" s="20" t="str">
        <f t="shared" si="59"/>
        <v/>
      </c>
      <c r="D345" s="20" t="str">
        <f t="shared" si="60"/>
        <v/>
      </c>
      <c r="E345" s="20" t="str">
        <f t="shared" si="55"/>
        <v/>
      </c>
      <c r="F345" s="20" t="str">
        <f t="shared" si="61"/>
        <v/>
      </c>
      <c r="G345" s="6">
        <v>0</v>
      </c>
      <c r="H345" s="7" t="str">
        <f t="shared" si="56"/>
        <v/>
      </c>
      <c r="I345" s="13" t="str">
        <f t="shared" si="57"/>
        <v/>
      </c>
      <c r="J345" s="16" t="str">
        <f t="shared" si="53"/>
        <v/>
      </c>
      <c r="K345" s="17" t="str">
        <f t="shared" si="54"/>
        <v/>
      </c>
    </row>
    <row r="346" spans="2:11" x14ac:dyDescent="0.2">
      <c r="B346" s="8" t="str">
        <f t="shared" si="58"/>
        <v/>
      </c>
      <c r="C346" s="13" t="str">
        <f t="shared" si="59"/>
        <v/>
      </c>
      <c r="D346" s="13" t="str">
        <f t="shared" si="60"/>
        <v/>
      </c>
      <c r="E346" s="13" t="str">
        <f t="shared" si="55"/>
        <v/>
      </c>
      <c r="F346" s="13" t="str">
        <f t="shared" si="61"/>
        <v/>
      </c>
      <c r="G346" s="9">
        <v>0</v>
      </c>
      <c r="H346" s="10" t="str">
        <f t="shared" si="56"/>
        <v/>
      </c>
      <c r="I346" s="13" t="str">
        <f t="shared" si="57"/>
        <v/>
      </c>
      <c r="J346" s="16" t="str">
        <f t="shared" si="53"/>
        <v/>
      </c>
      <c r="K346" s="17" t="str">
        <f t="shared" si="54"/>
        <v/>
      </c>
    </row>
    <row r="347" spans="2:11" x14ac:dyDescent="0.2">
      <c r="B347" s="5" t="str">
        <f t="shared" si="58"/>
        <v/>
      </c>
      <c r="C347" s="20" t="str">
        <f t="shared" si="59"/>
        <v/>
      </c>
      <c r="D347" s="20" t="str">
        <f t="shared" si="60"/>
        <v/>
      </c>
      <c r="E347" s="20" t="str">
        <f t="shared" si="55"/>
        <v/>
      </c>
      <c r="F347" s="20" t="str">
        <f t="shared" si="61"/>
        <v/>
      </c>
      <c r="G347" s="6">
        <v>0</v>
      </c>
      <c r="H347" s="7" t="str">
        <f t="shared" si="56"/>
        <v/>
      </c>
      <c r="I347" s="13" t="str">
        <f t="shared" si="57"/>
        <v/>
      </c>
      <c r="J347" s="16" t="str">
        <f t="shared" si="53"/>
        <v/>
      </c>
      <c r="K347" s="17" t="str">
        <f t="shared" si="54"/>
        <v/>
      </c>
    </row>
    <row r="348" spans="2:11" x14ac:dyDescent="0.2">
      <c r="B348" s="8" t="str">
        <f t="shared" si="58"/>
        <v/>
      </c>
      <c r="C348" s="13" t="str">
        <f t="shared" si="59"/>
        <v/>
      </c>
      <c r="D348" s="13" t="str">
        <f t="shared" si="60"/>
        <v/>
      </c>
      <c r="E348" s="13" t="str">
        <f t="shared" si="55"/>
        <v/>
      </c>
      <c r="F348" s="13" t="str">
        <f t="shared" si="61"/>
        <v/>
      </c>
      <c r="G348" s="9">
        <v>0</v>
      </c>
      <c r="H348" s="10" t="str">
        <f t="shared" si="56"/>
        <v/>
      </c>
      <c r="I348" s="13" t="str">
        <f t="shared" si="57"/>
        <v/>
      </c>
      <c r="J348" s="16" t="str">
        <f t="shared" si="53"/>
        <v/>
      </c>
      <c r="K348" s="17" t="str">
        <f t="shared" si="54"/>
        <v/>
      </c>
    </row>
    <row r="349" spans="2:11" x14ac:dyDescent="0.2">
      <c r="B349" s="5" t="str">
        <f t="shared" si="58"/>
        <v/>
      </c>
      <c r="C349" s="20" t="str">
        <f t="shared" si="59"/>
        <v/>
      </c>
      <c r="D349" s="20" t="str">
        <f t="shared" si="60"/>
        <v/>
      </c>
      <c r="E349" s="20" t="str">
        <f t="shared" si="55"/>
        <v/>
      </c>
      <c r="F349" s="20" t="str">
        <f t="shared" si="61"/>
        <v/>
      </c>
      <c r="G349" s="6">
        <v>0</v>
      </c>
      <c r="H349" s="7" t="str">
        <f t="shared" si="56"/>
        <v/>
      </c>
      <c r="I349" s="13" t="str">
        <f t="shared" si="57"/>
        <v/>
      </c>
      <c r="J349" s="16" t="str">
        <f t="shared" ref="J349:J412" si="62">IF(AND(F349&lt;&gt;"",F349&gt;1),I349/F349,"")</f>
        <v/>
      </c>
      <c r="K349" s="17" t="str">
        <f t="shared" ref="K349:K412" si="63">IF(AND(F349&lt;&gt;"",F349&gt;1),I349/C349,"")</f>
        <v/>
      </c>
    </row>
    <row r="350" spans="2:11" x14ac:dyDescent="0.2">
      <c r="B350" s="8" t="str">
        <f t="shared" si="58"/>
        <v/>
      </c>
      <c r="C350" s="13" t="str">
        <f t="shared" si="59"/>
        <v/>
      </c>
      <c r="D350" s="13" t="str">
        <f t="shared" si="60"/>
        <v/>
      </c>
      <c r="E350" s="13" t="str">
        <f t="shared" si="55"/>
        <v/>
      </c>
      <c r="F350" s="13" t="str">
        <f t="shared" si="61"/>
        <v/>
      </c>
      <c r="G350" s="9">
        <v>0</v>
      </c>
      <c r="H350" s="10" t="str">
        <f t="shared" si="56"/>
        <v/>
      </c>
      <c r="I350" s="13" t="str">
        <f t="shared" si="57"/>
        <v/>
      </c>
      <c r="J350" s="16" t="str">
        <f t="shared" si="62"/>
        <v/>
      </c>
      <c r="K350" s="17" t="str">
        <f t="shared" si="63"/>
        <v/>
      </c>
    </row>
    <row r="351" spans="2:11" x14ac:dyDescent="0.2">
      <c r="B351" s="5" t="str">
        <f t="shared" si="58"/>
        <v/>
      </c>
      <c r="C351" s="20" t="str">
        <f t="shared" si="59"/>
        <v/>
      </c>
      <c r="D351" s="20" t="str">
        <f t="shared" si="60"/>
        <v/>
      </c>
      <c r="E351" s="20" t="str">
        <f t="shared" si="55"/>
        <v/>
      </c>
      <c r="F351" s="20" t="str">
        <f t="shared" si="61"/>
        <v/>
      </c>
      <c r="G351" s="6">
        <v>0</v>
      </c>
      <c r="H351" s="7" t="str">
        <f t="shared" si="56"/>
        <v/>
      </c>
      <c r="I351" s="13" t="str">
        <f t="shared" si="57"/>
        <v/>
      </c>
      <c r="J351" s="16" t="str">
        <f t="shared" si="62"/>
        <v/>
      </c>
      <c r="K351" s="17" t="str">
        <f t="shared" si="63"/>
        <v/>
      </c>
    </row>
    <row r="352" spans="2:11" x14ac:dyDescent="0.2">
      <c r="B352" s="8" t="str">
        <f t="shared" si="58"/>
        <v/>
      </c>
      <c r="C352" s="13" t="str">
        <f t="shared" si="59"/>
        <v/>
      </c>
      <c r="D352" s="13" t="str">
        <f t="shared" si="60"/>
        <v/>
      </c>
      <c r="E352" s="13" t="str">
        <f t="shared" si="55"/>
        <v/>
      </c>
      <c r="F352" s="13" t="str">
        <f t="shared" si="61"/>
        <v/>
      </c>
      <c r="G352" s="9">
        <v>0</v>
      </c>
      <c r="H352" s="10" t="str">
        <f t="shared" si="56"/>
        <v/>
      </c>
      <c r="I352" s="13" t="str">
        <f t="shared" si="57"/>
        <v/>
      </c>
      <c r="J352" s="16" t="str">
        <f t="shared" si="62"/>
        <v/>
      </c>
      <c r="K352" s="17" t="str">
        <f t="shared" si="63"/>
        <v/>
      </c>
    </row>
    <row r="353" spans="2:11" x14ac:dyDescent="0.2">
      <c r="B353" s="5" t="str">
        <f t="shared" si="58"/>
        <v/>
      </c>
      <c r="C353" s="20" t="str">
        <f t="shared" si="59"/>
        <v/>
      </c>
      <c r="D353" s="20" t="str">
        <f t="shared" si="60"/>
        <v/>
      </c>
      <c r="E353" s="20" t="str">
        <f t="shared" si="55"/>
        <v/>
      </c>
      <c r="F353" s="20" t="str">
        <f t="shared" si="61"/>
        <v/>
      </c>
      <c r="G353" s="6">
        <v>0</v>
      </c>
      <c r="H353" s="7" t="str">
        <f t="shared" si="56"/>
        <v/>
      </c>
      <c r="I353" s="13" t="str">
        <f t="shared" si="57"/>
        <v/>
      </c>
      <c r="J353" s="16" t="str">
        <f t="shared" si="62"/>
        <v/>
      </c>
      <c r="K353" s="17" t="str">
        <f t="shared" si="63"/>
        <v/>
      </c>
    </row>
    <row r="354" spans="2:11" x14ac:dyDescent="0.2">
      <c r="B354" s="8" t="str">
        <f t="shared" si="58"/>
        <v/>
      </c>
      <c r="C354" s="13" t="str">
        <f t="shared" si="59"/>
        <v/>
      </c>
      <c r="D354" s="13" t="str">
        <f t="shared" si="60"/>
        <v/>
      </c>
      <c r="E354" s="13" t="str">
        <f t="shared" si="55"/>
        <v/>
      </c>
      <c r="F354" s="13" t="str">
        <f t="shared" si="61"/>
        <v/>
      </c>
      <c r="G354" s="9">
        <v>0</v>
      </c>
      <c r="H354" s="10" t="str">
        <f t="shared" si="56"/>
        <v/>
      </c>
      <c r="I354" s="13" t="str">
        <f t="shared" si="57"/>
        <v/>
      </c>
      <c r="J354" s="16" t="str">
        <f t="shared" si="62"/>
        <v/>
      </c>
      <c r="K354" s="17" t="str">
        <f t="shared" si="63"/>
        <v/>
      </c>
    </row>
    <row r="355" spans="2:11" x14ac:dyDescent="0.2">
      <c r="B355" s="5" t="str">
        <f t="shared" si="58"/>
        <v/>
      </c>
      <c r="C355" s="20" t="str">
        <f t="shared" si="59"/>
        <v/>
      </c>
      <c r="D355" s="20" t="str">
        <f t="shared" si="60"/>
        <v/>
      </c>
      <c r="E355" s="20" t="str">
        <f t="shared" si="55"/>
        <v/>
      </c>
      <c r="F355" s="20" t="str">
        <f t="shared" si="61"/>
        <v/>
      </c>
      <c r="G355" s="6">
        <v>0</v>
      </c>
      <c r="H355" s="7" t="str">
        <f t="shared" si="56"/>
        <v/>
      </c>
      <c r="I355" s="13" t="str">
        <f t="shared" si="57"/>
        <v/>
      </c>
      <c r="J355" s="16" t="str">
        <f t="shared" si="62"/>
        <v/>
      </c>
      <c r="K355" s="17" t="str">
        <f t="shared" si="63"/>
        <v/>
      </c>
    </row>
    <row r="356" spans="2:11" x14ac:dyDescent="0.2">
      <c r="B356" s="8" t="str">
        <f t="shared" si="58"/>
        <v/>
      </c>
      <c r="C356" s="13" t="str">
        <f t="shared" si="59"/>
        <v/>
      </c>
      <c r="D356" s="13" t="str">
        <f t="shared" si="60"/>
        <v/>
      </c>
      <c r="E356" s="13" t="str">
        <f t="shared" si="55"/>
        <v/>
      </c>
      <c r="F356" s="13" t="str">
        <f t="shared" si="61"/>
        <v/>
      </c>
      <c r="G356" s="9">
        <v>0</v>
      </c>
      <c r="H356" s="10" t="str">
        <f t="shared" si="56"/>
        <v/>
      </c>
      <c r="I356" s="13" t="str">
        <f t="shared" si="57"/>
        <v/>
      </c>
      <c r="J356" s="16" t="str">
        <f t="shared" si="62"/>
        <v/>
      </c>
      <c r="K356" s="17" t="str">
        <f t="shared" si="63"/>
        <v/>
      </c>
    </row>
    <row r="357" spans="2:11" x14ac:dyDescent="0.2">
      <c r="B357" s="5" t="str">
        <f t="shared" si="58"/>
        <v/>
      </c>
      <c r="C357" s="20" t="str">
        <f t="shared" si="59"/>
        <v/>
      </c>
      <c r="D357" s="20" t="str">
        <f t="shared" si="60"/>
        <v/>
      </c>
      <c r="E357" s="20" t="str">
        <f t="shared" si="55"/>
        <v/>
      </c>
      <c r="F357" s="20" t="str">
        <f t="shared" si="61"/>
        <v/>
      </c>
      <c r="G357" s="6">
        <v>0</v>
      </c>
      <c r="H357" s="7" t="str">
        <f t="shared" si="56"/>
        <v/>
      </c>
      <c r="I357" s="13" t="str">
        <f t="shared" si="57"/>
        <v/>
      </c>
      <c r="J357" s="16" t="str">
        <f t="shared" si="62"/>
        <v/>
      </c>
      <c r="K357" s="17" t="str">
        <f t="shared" si="63"/>
        <v/>
      </c>
    </row>
    <row r="358" spans="2:11" x14ac:dyDescent="0.2">
      <c r="B358" s="8" t="str">
        <f t="shared" si="58"/>
        <v/>
      </c>
      <c r="C358" s="13" t="str">
        <f t="shared" si="59"/>
        <v/>
      </c>
      <c r="D358" s="13" t="str">
        <f t="shared" si="60"/>
        <v/>
      </c>
      <c r="E358" s="13" t="str">
        <f t="shared" si="55"/>
        <v/>
      </c>
      <c r="F358" s="13" t="str">
        <f t="shared" si="61"/>
        <v/>
      </c>
      <c r="G358" s="9">
        <v>0</v>
      </c>
      <c r="H358" s="10" t="str">
        <f t="shared" si="56"/>
        <v/>
      </c>
      <c r="I358" s="13" t="str">
        <f t="shared" si="57"/>
        <v/>
      </c>
      <c r="J358" s="16" t="str">
        <f t="shared" si="62"/>
        <v/>
      </c>
      <c r="K358" s="17" t="str">
        <f t="shared" si="63"/>
        <v/>
      </c>
    </row>
    <row r="359" spans="2:11" x14ac:dyDescent="0.2">
      <c r="B359" s="5" t="str">
        <f t="shared" si="58"/>
        <v/>
      </c>
      <c r="C359" s="20" t="str">
        <f t="shared" si="59"/>
        <v/>
      </c>
      <c r="D359" s="20" t="str">
        <f t="shared" si="60"/>
        <v/>
      </c>
      <c r="E359" s="20" t="str">
        <f t="shared" si="55"/>
        <v/>
      </c>
      <c r="F359" s="20" t="str">
        <f t="shared" si="61"/>
        <v/>
      </c>
      <c r="G359" s="6">
        <v>0</v>
      </c>
      <c r="H359" s="7" t="str">
        <f t="shared" si="56"/>
        <v/>
      </c>
      <c r="I359" s="13" t="str">
        <f t="shared" si="57"/>
        <v/>
      </c>
      <c r="J359" s="16" t="str">
        <f t="shared" si="62"/>
        <v/>
      </c>
      <c r="K359" s="17" t="str">
        <f t="shared" si="63"/>
        <v/>
      </c>
    </row>
    <row r="360" spans="2:11" x14ac:dyDescent="0.2">
      <c r="B360" s="8" t="str">
        <f t="shared" si="58"/>
        <v/>
      </c>
      <c r="C360" s="13" t="str">
        <f t="shared" si="59"/>
        <v/>
      </c>
      <c r="D360" s="13" t="str">
        <f t="shared" si="60"/>
        <v/>
      </c>
      <c r="E360" s="13" t="str">
        <f t="shared" si="55"/>
        <v/>
      </c>
      <c r="F360" s="13" t="str">
        <f t="shared" si="61"/>
        <v/>
      </c>
      <c r="G360" s="9">
        <v>0</v>
      </c>
      <c r="H360" s="10" t="str">
        <f t="shared" si="56"/>
        <v/>
      </c>
      <c r="I360" s="13" t="str">
        <f t="shared" si="57"/>
        <v/>
      </c>
      <c r="J360" s="16" t="str">
        <f t="shared" si="62"/>
        <v/>
      </c>
      <c r="K360" s="17" t="str">
        <f t="shared" si="63"/>
        <v/>
      </c>
    </row>
    <row r="361" spans="2:11" x14ac:dyDescent="0.2">
      <c r="B361" s="5" t="str">
        <f t="shared" si="58"/>
        <v/>
      </c>
      <c r="C361" s="20" t="str">
        <f t="shared" si="59"/>
        <v/>
      </c>
      <c r="D361" s="20" t="str">
        <f t="shared" si="60"/>
        <v/>
      </c>
      <c r="E361" s="20" t="str">
        <f t="shared" si="55"/>
        <v/>
      </c>
      <c r="F361" s="20" t="str">
        <f t="shared" si="61"/>
        <v/>
      </c>
      <c r="G361" s="6">
        <v>0</v>
      </c>
      <c r="H361" s="7" t="str">
        <f t="shared" si="56"/>
        <v/>
      </c>
      <c r="I361" s="13" t="str">
        <f t="shared" si="57"/>
        <v/>
      </c>
      <c r="J361" s="16" t="str">
        <f t="shared" si="62"/>
        <v/>
      </c>
      <c r="K361" s="17" t="str">
        <f t="shared" si="63"/>
        <v/>
      </c>
    </row>
    <row r="362" spans="2:11" x14ac:dyDescent="0.2">
      <c r="B362" s="8" t="str">
        <f t="shared" si="58"/>
        <v/>
      </c>
      <c r="C362" s="13" t="str">
        <f t="shared" si="59"/>
        <v/>
      </c>
      <c r="D362" s="13" t="str">
        <f t="shared" si="60"/>
        <v/>
      </c>
      <c r="E362" s="13" t="str">
        <f t="shared" si="55"/>
        <v/>
      </c>
      <c r="F362" s="13" t="str">
        <f t="shared" si="61"/>
        <v/>
      </c>
      <c r="G362" s="9">
        <v>0</v>
      </c>
      <c r="H362" s="10" t="str">
        <f t="shared" si="56"/>
        <v/>
      </c>
      <c r="I362" s="13" t="str">
        <f t="shared" si="57"/>
        <v/>
      </c>
      <c r="J362" s="16" t="str">
        <f t="shared" si="62"/>
        <v/>
      </c>
      <c r="K362" s="17" t="str">
        <f t="shared" si="63"/>
        <v/>
      </c>
    </row>
    <row r="363" spans="2:11" x14ac:dyDescent="0.2">
      <c r="B363" s="5" t="str">
        <f t="shared" si="58"/>
        <v/>
      </c>
      <c r="C363" s="20" t="str">
        <f t="shared" si="59"/>
        <v/>
      </c>
      <c r="D363" s="20" t="str">
        <f t="shared" si="60"/>
        <v/>
      </c>
      <c r="E363" s="20" t="str">
        <f t="shared" si="55"/>
        <v/>
      </c>
      <c r="F363" s="20" t="str">
        <f t="shared" si="61"/>
        <v/>
      </c>
      <c r="G363" s="6">
        <v>0</v>
      </c>
      <c r="H363" s="7" t="str">
        <f t="shared" si="56"/>
        <v/>
      </c>
      <c r="I363" s="13" t="str">
        <f t="shared" si="57"/>
        <v/>
      </c>
      <c r="J363" s="16" t="str">
        <f t="shared" si="62"/>
        <v/>
      </c>
      <c r="K363" s="17" t="str">
        <f t="shared" si="63"/>
        <v/>
      </c>
    </row>
    <row r="364" spans="2:11" x14ac:dyDescent="0.2">
      <c r="B364" s="8" t="str">
        <f t="shared" si="58"/>
        <v/>
      </c>
      <c r="C364" s="13" t="str">
        <f t="shared" si="59"/>
        <v/>
      </c>
      <c r="D364" s="13" t="str">
        <f t="shared" si="60"/>
        <v/>
      </c>
      <c r="E364" s="13" t="str">
        <f t="shared" si="55"/>
        <v/>
      </c>
      <c r="F364" s="13" t="str">
        <f t="shared" si="61"/>
        <v/>
      </c>
      <c r="G364" s="9">
        <v>0</v>
      </c>
      <c r="H364" s="10" t="str">
        <f t="shared" si="56"/>
        <v/>
      </c>
      <c r="I364" s="13" t="str">
        <f t="shared" si="57"/>
        <v/>
      </c>
      <c r="J364" s="16" t="str">
        <f t="shared" si="62"/>
        <v/>
      </c>
      <c r="K364" s="17" t="str">
        <f t="shared" si="63"/>
        <v/>
      </c>
    </row>
    <row r="365" spans="2:11" x14ac:dyDescent="0.2">
      <c r="B365" s="5" t="str">
        <f t="shared" si="58"/>
        <v/>
      </c>
      <c r="C365" s="20" t="str">
        <f t="shared" si="59"/>
        <v/>
      </c>
      <c r="D365" s="20" t="str">
        <f t="shared" si="60"/>
        <v/>
      </c>
      <c r="E365" s="20" t="str">
        <f t="shared" si="55"/>
        <v/>
      </c>
      <c r="F365" s="20" t="str">
        <f t="shared" si="61"/>
        <v/>
      </c>
      <c r="G365" s="6">
        <v>0</v>
      </c>
      <c r="H365" s="7" t="str">
        <f t="shared" si="56"/>
        <v/>
      </c>
      <c r="I365" s="13" t="str">
        <f t="shared" si="57"/>
        <v/>
      </c>
      <c r="J365" s="16" t="str">
        <f t="shared" si="62"/>
        <v/>
      </c>
      <c r="K365" s="17" t="str">
        <f t="shared" si="63"/>
        <v/>
      </c>
    </row>
    <row r="366" spans="2:11" x14ac:dyDescent="0.2">
      <c r="B366" s="8" t="str">
        <f t="shared" si="58"/>
        <v/>
      </c>
      <c r="C366" s="13" t="str">
        <f t="shared" si="59"/>
        <v/>
      </c>
      <c r="D366" s="13" t="str">
        <f t="shared" si="60"/>
        <v/>
      </c>
      <c r="E366" s="13" t="str">
        <f t="shared" si="55"/>
        <v/>
      </c>
      <c r="F366" s="13" t="str">
        <f t="shared" si="61"/>
        <v/>
      </c>
      <c r="G366" s="9">
        <v>0</v>
      </c>
      <c r="H366" s="10" t="str">
        <f t="shared" si="56"/>
        <v/>
      </c>
      <c r="I366" s="13" t="str">
        <f t="shared" si="57"/>
        <v/>
      </c>
      <c r="J366" s="16" t="str">
        <f t="shared" si="62"/>
        <v/>
      </c>
      <c r="K366" s="17" t="str">
        <f t="shared" si="63"/>
        <v/>
      </c>
    </row>
    <row r="367" spans="2:11" x14ac:dyDescent="0.2">
      <c r="B367" s="5" t="str">
        <f t="shared" si="58"/>
        <v/>
      </c>
      <c r="C367" s="20" t="str">
        <f t="shared" si="59"/>
        <v/>
      </c>
      <c r="D367" s="20" t="str">
        <f t="shared" si="60"/>
        <v/>
      </c>
      <c r="E367" s="20" t="str">
        <f t="shared" si="55"/>
        <v/>
      </c>
      <c r="F367" s="20" t="str">
        <f t="shared" si="61"/>
        <v/>
      </c>
      <c r="G367" s="6">
        <v>0</v>
      </c>
      <c r="H367" s="7" t="str">
        <f t="shared" si="56"/>
        <v/>
      </c>
      <c r="I367" s="13" t="str">
        <f t="shared" si="57"/>
        <v/>
      </c>
      <c r="J367" s="16" t="str">
        <f t="shared" si="62"/>
        <v/>
      </c>
      <c r="K367" s="17" t="str">
        <f t="shared" si="63"/>
        <v/>
      </c>
    </row>
    <row r="368" spans="2:11" x14ac:dyDescent="0.2">
      <c r="B368" s="8" t="str">
        <f t="shared" si="58"/>
        <v/>
      </c>
      <c r="C368" s="13" t="str">
        <f t="shared" si="59"/>
        <v/>
      </c>
      <c r="D368" s="13" t="str">
        <f t="shared" si="60"/>
        <v/>
      </c>
      <c r="E368" s="13" t="str">
        <f t="shared" si="55"/>
        <v/>
      </c>
      <c r="F368" s="13" t="str">
        <f t="shared" si="61"/>
        <v/>
      </c>
      <c r="G368" s="9">
        <v>0</v>
      </c>
      <c r="H368" s="10" t="str">
        <f t="shared" si="56"/>
        <v/>
      </c>
      <c r="I368" s="13" t="str">
        <f t="shared" si="57"/>
        <v/>
      </c>
      <c r="J368" s="16" t="str">
        <f t="shared" si="62"/>
        <v/>
      </c>
      <c r="K368" s="17" t="str">
        <f t="shared" si="63"/>
        <v/>
      </c>
    </row>
    <row r="369" spans="2:11" x14ac:dyDescent="0.2">
      <c r="B369" s="5" t="str">
        <f t="shared" si="58"/>
        <v/>
      </c>
      <c r="C369" s="20" t="str">
        <f t="shared" si="59"/>
        <v/>
      </c>
      <c r="D369" s="20" t="str">
        <f t="shared" si="60"/>
        <v/>
      </c>
      <c r="E369" s="20" t="str">
        <f t="shared" si="55"/>
        <v/>
      </c>
      <c r="F369" s="20" t="str">
        <f t="shared" si="61"/>
        <v/>
      </c>
      <c r="G369" s="6">
        <v>0</v>
      </c>
      <c r="H369" s="7" t="str">
        <f t="shared" si="56"/>
        <v/>
      </c>
      <c r="I369" s="13" t="str">
        <f t="shared" si="57"/>
        <v/>
      </c>
      <c r="J369" s="16" t="str">
        <f t="shared" si="62"/>
        <v/>
      </c>
      <c r="K369" s="17" t="str">
        <f t="shared" si="63"/>
        <v/>
      </c>
    </row>
    <row r="370" spans="2:11" x14ac:dyDescent="0.2">
      <c r="B370" s="8" t="str">
        <f t="shared" si="58"/>
        <v/>
      </c>
      <c r="C370" s="13" t="str">
        <f t="shared" si="59"/>
        <v/>
      </c>
      <c r="D370" s="13" t="str">
        <f t="shared" si="60"/>
        <v/>
      </c>
      <c r="E370" s="13" t="str">
        <f t="shared" si="55"/>
        <v/>
      </c>
      <c r="F370" s="13" t="str">
        <f t="shared" si="61"/>
        <v/>
      </c>
      <c r="G370" s="9">
        <v>0</v>
      </c>
      <c r="H370" s="10" t="str">
        <f t="shared" si="56"/>
        <v/>
      </c>
      <c r="I370" s="13" t="str">
        <f t="shared" si="57"/>
        <v/>
      </c>
      <c r="J370" s="16" t="str">
        <f t="shared" si="62"/>
        <v/>
      </c>
      <c r="K370" s="17" t="str">
        <f t="shared" si="63"/>
        <v/>
      </c>
    </row>
    <row r="371" spans="2:11" x14ac:dyDescent="0.2">
      <c r="B371" s="5" t="str">
        <f t="shared" si="58"/>
        <v/>
      </c>
      <c r="C371" s="20" t="str">
        <f t="shared" si="59"/>
        <v/>
      </c>
      <c r="D371" s="20" t="str">
        <f t="shared" si="60"/>
        <v/>
      </c>
      <c r="E371" s="20" t="str">
        <f t="shared" si="55"/>
        <v/>
      </c>
      <c r="F371" s="20" t="str">
        <f t="shared" si="61"/>
        <v/>
      </c>
      <c r="G371" s="6">
        <v>0</v>
      </c>
      <c r="H371" s="7" t="str">
        <f t="shared" si="56"/>
        <v/>
      </c>
      <c r="I371" s="13" t="str">
        <f t="shared" si="57"/>
        <v/>
      </c>
      <c r="J371" s="16" t="str">
        <f t="shared" si="62"/>
        <v/>
      </c>
      <c r="K371" s="17" t="str">
        <f t="shared" si="63"/>
        <v/>
      </c>
    </row>
    <row r="372" spans="2:11" x14ac:dyDescent="0.2">
      <c r="B372" s="8" t="str">
        <f t="shared" si="58"/>
        <v/>
      </c>
      <c r="C372" s="13" t="str">
        <f t="shared" si="59"/>
        <v/>
      </c>
      <c r="D372" s="13" t="str">
        <f t="shared" si="60"/>
        <v/>
      </c>
      <c r="E372" s="13" t="str">
        <f t="shared" si="55"/>
        <v/>
      </c>
      <c r="F372" s="13" t="str">
        <f t="shared" si="61"/>
        <v/>
      </c>
      <c r="G372" s="9">
        <v>0</v>
      </c>
      <c r="H372" s="10" t="str">
        <f t="shared" si="56"/>
        <v/>
      </c>
      <c r="I372" s="13" t="str">
        <f t="shared" si="57"/>
        <v/>
      </c>
      <c r="J372" s="16" t="str">
        <f t="shared" si="62"/>
        <v/>
      </c>
      <c r="K372" s="17" t="str">
        <f t="shared" si="63"/>
        <v/>
      </c>
    </row>
    <row r="373" spans="2:11" x14ac:dyDescent="0.2">
      <c r="B373" s="5" t="str">
        <f t="shared" si="58"/>
        <v/>
      </c>
      <c r="C373" s="20" t="str">
        <f t="shared" si="59"/>
        <v/>
      </c>
      <c r="D373" s="20" t="str">
        <f t="shared" si="60"/>
        <v/>
      </c>
      <c r="E373" s="20" t="str">
        <f t="shared" si="55"/>
        <v/>
      </c>
      <c r="F373" s="20" t="str">
        <f t="shared" si="61"/>
        <v/>
      </c>
      <c r="G373" s="6">
        <v>0</v>
      </c>
      <c r="H373" s="7" t="str">
        <f t="shared" si="56"/>
        <v/>
      </c>
      <c r="I373" s="13" t="str">
        <f t="shared" si="57"/>
        <v/>
      </c>
      <c r="J373" s="16" t="str">
        <f t="shared" si="62"/>
        <v/>
      </c>
      <c r="K373" s="17" t="str">
        <f t="shared" si="63"/>
        <v/>
      </c>
    </row>
    <row r="374" spans="2:11" x14ac:dyDescent="0.2">
      <c r="B374" s="8" t="str">
        <f t="shared" si="58"/>
        <v/>
      </c>
      <c r="C374" s="13" t="str">
        <f t="shared" si="59"/>
        <v/>
      </c>
      <c r="D374" s="13" t="str">
        <f t="shared" si="60"/>
        <v/>
      </c>
      <c r="E374" s="13" t="str">
        <f t="shared" si="55"/>
        <v/>
      </c>
      <c r="F374" s="13" t="str">
        <f t="shared" si="61"/>
        <v/>
      </c>
      <c r="G374" s="9">
        <v>0</v>
      </c>
      <c r="H374" s="10" t="str">
        <f t="shared" si="56"/>
        <v/>
      </c>
      <c r="I374" s="13" t="str">
        <f t="shared" si="57"/>
        <v/>
      </c>
      <c r="J374" s="16" t="str">
        <f t="shared" si="62"/>
        <v/>
      </c>
      <c r="K374" s="17" t="str">
        <f t="shared" si="63"/>
        <v/>
      </c>
    </row>
    <row r="375" spans="2:11" x14ac:dyDescent="0.2">
      <c r="B375" s="5" t="str">
        <f t="shared" si="58"/>
        <v/>
      </c>
      <c r="C375" s="20" t="str">
        <f t="shared" si="59"/>
        <v/>
      </c>
      <c r="D375" s="20" t="str">
        <f t="shared" si="60"/>
        <v/>
      </c>
      <c r="E375" s="20" t="str">
        <f t="shared" si="55"/>
        <v/>
      </c>
      <c r="F375" s="20" t="str">
        <f t="shared" si="61"/>
        <v/>
      </c>
      <c r="G375" s="6">
        <v>0</v>
      </c>
      <c r="H375" s="7" t="str">
        <f t="shared" si="56"/>
        <v/>
      </c>
      <c r="I375" s="13" t="str">
        <f t="shared" si="57"/>
        <v/>
      </c>
      <c r="J375" s="16" t="str">
        <f t="shared" si="62"/>
        <v/>
      </c>
      <c r="K375" s="17" t="str">
        <f t="shared" si="63"/>
        <v/>
      </c>
    </row>
    <row r="376" spans="2:11" x14ac:dyDescent="0.2">
      <c r="B376" s="8" t="str">
        <f t="shared" si="58"/>
        <v/>
      </c>
      <c r="C376" s="13" t="str">
        <f t="shared" si="59"/>
        <v/>
      </c>
      <c r="D376" s="13" t="str">
        <f t="shared" si="60"/>
        <v/>
      </c>
      <c r="E376" s="13" t="str">
        <f t="shared" si="55"/>
        <v/>
      </c>
      <c r="F376" s="13" t="str">
        <f t="shared" si="61"/>
        <v/>
      </c>
      <c r="G376" s="9">
        <v>0</v>
      </c>
      <c r="H376" s="10" t="str">
        <f t="shared" si="56"/>
        <v/>
      </c>
      <c r="I376" s="13" t="str">
        <f t="shared" si="57"/>
        <v/>
      </c>
      <c r="J376" s="16" t="str">
        <f t="shared" si="62"/>
        <v/>
      </c>
      <c r="K376" s="17" t="str">
        <f t="shared" si="63"/>
        <v/>
      </c>
    </row>
    <row r="377" spans="2:11" x14ac:dyDescent="0.2">
      <c r="B377" s="5" t="str">
        <f t="shared" si="58"/>
        <v/>
      </c>
      <c r="C377" s="20" t="str">
        <f t="shared" si="59"/>
        <v/>
      </c>
      <c r="D377" s="20" t="str">
        <f t="shared" si="60"/>
        <v/>
      </c>
      <c r="E377" s="20" t="str">
        <f t="shared" si="55"/>
        <v/>
      </c>
      <c r="F377" s="20" t="str">
        <f t="shared" si="61"/>
        <v/>
      </c>
      <c r="G377" s="6">
        <v>0</v>
      </c>
      <c r="H377" s="7" t="str">
        <f t="shared" si="56"/>
        <v/>
      </c>
      <c r="I377" s="13" t="str">
        <f t="shared" si="57"/>
        <v/>
      </c>
      <c r="J377" s="16" t="str">
        <f t="shared" si="62"/>
        <v/>
      </c>
      <c r="K377" s="17" t="str">
        <f t="shared" si="63"/>
        <v/>
      </c>
    </row>
    <row r="378" spans="2:11" x14ac:dyDescent="0.2">
      <c r="B378" s="8" t="str">
        <f t="shared" si="58"/>
        <v/>
      </c>
      <c r="C378" s="13" t="str">
        <f t="shared" si="59"/>
        <v/>
      </c>
      <c r="D378" s="13" t="str">
        <f t="shared" si="60"/>
        <v/>
      </c>
      <c r="E378" s="13" t="str">
        <f t="shared" si="55"/>
        <v/>
      </c>
      <c r="F378" s="13" t="str">
        <f t="shared" si="61"/>
        <v/>
      </c>
      <c r="G378" s="9">
        <v>0</v>
      </c>
      <c r="H378" s="10" t="str">
        <f t="shared" si="56"/>
        <v/>
      </c>
      <c r="I378" s="13" t="str">
        <f t="shared" si="57"/>
        <v/>
      </c>
      <c r="J378" s="16" t="str">
        <f t="shared" si="62"/>
        <v/>
      </c>
      <c r="K378" s="17" t="str">
        <f t="shared" si="63"/>
        <v/>
      </c>
    </row>
    <row r="379" spans="2:11" x14ac:dyDescent="0.2">
      <c r="B379" s="5" t="str">
        <f t="shared" si="58"/>
        <v/>
      </c>
      <c r="C379" s="20" t="str">
        <f t="shared" si="59"/>
        <v/>
      </c>
      <c r="D379" s="20" t="str">
        <f t="shared" si="60"/>
        <v/>
      </c>
      <c r="E379" s="20" t="str">
        <f t="shared" si="55"/>
        <v/>
      </c>
      <c r="F379" s="20" t="str">
        <f t="shared" si="61"/>
        <v/>
      </c>
      <c r="G379" s="6">
        <v>0</v>
      </c>
      <c r="H379" s="7" t="str">
        <f t="shared" si="56"/>
        <v/>
      </c>
      <c r="I379" s="13" t="str">
        <f t="shared" si="57"/>
        <v/>
      </c>
      <c r="J379" s="16" t="str">
        <f t="shared" si="62"/>
        <v/>
      </c>
      <c r="K379" s="17" t="str">
        <f t="shared" si="63"/>
        <v/>
      </c>
    </row>
    <row r="380" spans="2:11" x14ac:dyDescent="0.2">
      <c r="B380" s="8" t="str">
        <f t="shared" si="58"/>
        <v/>
      </c>
      <c r="C380" s="13" t="str">
        <f t="shared" si="59"/>
        <v/>
      </c>
      <c r="D380" s="13" t="str">
        <f t="shared" si="60"/>
        <v/>
      </c>
      <c r="E380" s="13" t="str">
        <f t="shared" si="55"/>
        <v/>
      </c>
      <c r="F380" s="13" t="str">
        <f t="shared" si="61"/>
        <v/>
      </c>
      <c r="G380" s="9">
        <v>0</v>
      </c>
      <c r="H380" s="10" t="str">
        <f t="shared" si="56"/>
        <v/>
      </c>
      <c r="I380" s="13" t="str">
        <f t="shared" si="57"/>
        <v/>
      </c>
      <c r="J380" s="16" t="str">
        <f t="shared" si="62"/>
        <v/>
      </c>
      <c r="K380" s="17" t="str">
        <f t="shared" si="63"/>
        <v/>
      </c>
    </row>
    <row r="381" spans="2:11" x14ac:dyDescent="0.2">
      <c r="B381" s="5" t="str">
        <f t="shared" si="58"/>
        <v/>
      </c>
      <c r="C381" s="20" t="str">
        <f t="shared" si="59"/>
        <v/>
      </c>
      <c r="D381" s="20" t="str">
        <f t="shared" si="60"/>
        <v/>
      </c>
      <c r="E381" s="20" t="str">
        <f t="shared" si="55"/>
        <v/>
      </c>
      <c r="F381" s="20" t="str">
        <f t="shared" si="61"/>
        <v/>
      </c>
      <c r="G381" s="6">
        <v>0</v>
      </c>
      <c r="H381" s="7" t="str">
        <f t="shared" si="56"/>
        <v/>
      </c>
      <c r="I381" s="13" t="str">
        <f t="shared" si="57"/>
        <v/>
      </c>
      <c r="J381" s="16" t="str">
        <f t="shared" si="62"/>
        <v/>
      </c>
      <c r="K381" s="17" t="str">
        <f t="shared" si="63"/>
        <v/>
      </c>
    </row>
    <row r="382" spans="2:11" x14ac:dyDescent="0.2">
      <c r="B382" s="8" t="str">
        <f t="shared" si="58"/>
        <v/>
      </c>
      <c r="C382" s="13" t="str">
        <f t="shared" si="59"/>
        <v/>
      </c>
      <c r="D382" s="13" t="str">
        <f t="shared" si="60"/>
        <v/>
      </c>
      <c r="E382" s="13" t="str">
        <f t="shared" si="55"/>
        <v/>
      </c>
      <c r="F382" s="13" t="str">
        <f t="shared" si="61"/>
        <v/>
      </c>
      <c r="G382" s="9">
        <v>0</v>
      </c>
      <c r="H382" s="10" t="str">
        <f t="shared" si="56"/>
        <v/>
      </c>
      <c r="I382" s="13" t="str">
        <f t="shared" si="57"/>
        <v/>
      </c>
      <c r="J382" s="16" t="str">
        <f t="shared" si="62"/>
        <v/>
      </c>
      <c r="K382" s="17" t="str">
        <f t="shared" si="63"/>
        <v/>
      </c>
    </row>
    <row r="383" spans="2:11" x14ac:dyDescent="0.2">
      <c r="B383" s="5" t="str">
        <f t="shared" si="58"/>
        <v/>
      </c>
      <c r="C383" s="20" t="str">
        <f t="shared" si="59"/>
        <v/>
      </c>
      <c r="D383" s="20" t="str">
        <f t="shared" si="60"/>
        <v/>
      </c>
      <c r="E383" s="20" t="str">
        <f t="shared" si="55"/>
        <v/>
      </c>
      <c r="F383" s="20" t="str">
        <f t="shared" si="61"/>
        <v/>
      </c>
      <c r="G383" s="6">
        <v>0</v>
      </c>
      <c r="H383" s="7" t="str">
        <f t="shared" si="56"/>
        <v/>
      </c>
      <c r="I383" s="13" t="str">
        <f t="shared" si="57"/>
        <v/>
      </c>
      <c r="J383" s="16" t="str">
        <f t="shared" si="62"/>
        <v/>
      </c>
      <c r="K383" s="17" t="str">
        <f t="shared" si="63"/>
        <v/>
      </c>
    </row>
    <row r="384" spans="2:11" x14ac:dyDescent="0.2">
      <c r="B384" s="8" t="str">
        <f t="shared" si="58"/>
        <v/>
      </c>
      <c r="C384" s="13" t="str">
        <f t="shared" si="59"/>
        <v/>
      </c>
      <c r="D384" s="13" t="str">
        <f t="shared" si="60"/>
        <v/>
      </c>
      <c r="E384" s="13" t="str">
        <f t="shared" si="55"/>
        <v/>
      </c>
      <c r="F384" s="13" t="str">
        <f t="shared" si="61"/>
        <v/>
      </c>
      <c r="G384" s="9">
        <v>0</v>
      </c>
      <c r="H384" s="10" t="str">
        <f t="shared" si="56"/>
        <v/>
      </c>
      <c r="I384" s="13" t="str">
        <f t="shared" si="57"/>
        <v/>
      </c>
      <c r="J384" s="16" t="str">
        <f t="shared" si="62"/>
        <v/>
      </c>
      <c r="K384" s="17" t="str">
        <f t="shared" si="63"/>
        <v/>
      </c>
    </row>
    <row r="385" spans="2:11" x14ac:dyDescent="0.2">
      <c r="B385" s="5" t="str">
        <f t="shared" si="58"/>
        <v/>
      </c>
      <c r="C385" s="20" t="str">
        <f t="shared" si="59"/>
        <v/>
      </c>
      <c r="D385" s="20" t="str">
        <f t="shared" si="60"/>
        <v/>
      </c>
      <c r="E385" s="20" t="str">
        <f t="shared" si="55"/>
        <v/>
      </c>
      <c r="F385" s="20" t="str">
        <f t="shared" si="61"/>
        <v/>
      </c>
      <c r="G385" s="6">
        <v>0</v>
      </c>
      <c r="H385" s="7" t="str">
        <f t="shared" si="56"/>
        <v/>
      </c>
      <c r="I385" s="13" t="str">
        <f t="shared" si="57"/>
        <v/>
      </c>
      <c r="J385" s="16" t="str">
        <f t="shared" si="62"/>
        <v/>
      </c>
      <c r="K385" s="17" t="str">
        <f t="shared" si="63"/>
        <v/>
      </c>
    </row>
    <row r="386" spans="2:11" x14ac:dyDescent="0.2">
      <c r="B386" s="8" t="str">
        <f t="shared" si="58"/>
        <v/>
      </c>
      <c r="C386" s="13" t="str">
        <f t="shared" si="59"/>
        <v/>
      </c>
      <c r="D386" s="13" t="str">
        <f t="shared" si="60"/>
        <v/>
      </c>
      <c r="E386" s="13" t="str">
        <f t="shared" si="55"/>
        <v/>
      </c>
      <c r="F386" s="13" t="str">
        <f t="shared" si="61"/>
        <v/>
      </c>
      <c r="G386" s="9">
        <v>0</v>
      </c>
      <c r="H386" s="10" t="str">
        <f t="shared" si="56"/>
        <v/>
      </c>
      <c r="I386" s="13" t="str">
        <f t="shared" si="57"/>
        <v/>
      </c>
      <c r="J386" s="16" t="str">
        <f t="shared" si="62"/>
        <v/>
      </c>
      <c r="K386" s="17" t="str">
        <f t="shared" si="63"/>
        <v/>
      </c>
    </row>
    <row r="387" spans="2:11" x14ac:dyDescent="0.2">
      <c r="B387" s="5" t="str">
        <f t="shared" si="58"/>
        <v/>
      </c>
      <c r="C387" s="20" t="str">
        <f t="shared" si="59"/>
        <v/>
      </c>
      <c r="D387" s="20" t="str">
        <f t="shared" si="60"/>
        <v/>
      </c>
      <c r="E387" s="20" t="str">
        <f t="shared" si="55"/>
        <v/>
      </c>
      <c r="F387" s="20" t="str">
        <f t="shared" si="61"/>
        <v/>
      </c>
      <c r="G387" s="6">
        <v>0</v>
      </c>
      <c r="H387" s="7" t="str">
        <f t="shared" si="56"/>
        <v/>
      </c>
      <c r="I387" s="13" t="str">
        <f t="shared" si="57"/>
        <v/>
      </c>
      <c r="J387" s="16" t="str">
        <f t="shared" si="62"/>
        <v/>
      </c>
      <c r="K387" s="17" t="str">
        <f t="shared" si="63"/>
        <v/>
      </c>
    </row>
    <row r="388" spans="2:11" x14ac:dyDescent="0.2">
      <c r="B388" s="8" t="str">
        <f t="shared" si="58"/>
        <v/>
      </c>
      <c r="C388" s="13" t="str">
        <f t="shared" si="59"/>
        <v/>
      </c>
      <c r="D388" s="13" t="str">
        <f t="shared" si="60"/>
        <v/>
      </c>
      <c r="E388" s="13" t="str">
        <f t="shared" si="55"/>
        <v/>
      </c>
      <c r="F388" s="13" t="str">
        <f t="shared" si="61"/>
        <v/>
      </c>
      <c r="G388" s="9">
        <v>0</v>
      </c>
      <c r="H388" s="10" t="str">
        <f t="shared" si="56"/>
        <v/>
      </c>
      <c r="I388" s="13" t="str">
        <f t="shared" si="57"/>
        <v/>
      </c>
      <c r="J388" s="16" t="str">
        <f t="shared" si="62"/>
        <v/>
      </c>
      <c r="K388" s="17" t="str">
        <f t="shared" si="63"/>
        <v/>
      </c>
    </row>
    <row r="389" spans="2:11" x14ac:dyDescent="0.2">
      <c r="B389" s="5" t="str">
        <f t="shared" si="58"/>
        <v/>
      </c>
      <c r="C389" s="20" t="str">
        <f t="shared" si="59"/>
        <v/>
      </c>
      <c r="D389" s="20" t="str">
        <f t="shared" si="60"/>
        <v/>
      </c>
      <c r="E389" s="20" t="str">
        <f t="shared" si="55"/>
        <v/>
      </c>
      <c r="F389" s="20" t="str">
        <f t="shared" si="61"/>
        <v/>
      </c>
      <c r="G389" s="6">
        <v>0</v>
      </c>
      <c r="H389" s="7" t="str">
        <f t="shared" si="56"/>
        <v/>
      </c>
      <c r="I389" s="13" t="str">
        <f t="shared" si="57"/>
        <v/>
      </c>
      <c r="J389" s="16" t="str">
        <f t="shared" si="62"/>
        <v/>
      </c>
      <c r="K389" s="17" t="str">
        <f t="shared" si="63"/>
        <v/>
      </c>
    </row>
    <row r="390" spans="2:11" x14ac:dyDescent="0.2">
      <c r="B390" s="8" t="str">
        <f t="shared" si="58"/>
        <v/>
      </c>
      <c r="C390" s="13" t="str">
        <f t="shared" si="59"/>
        <v/>
      </c>
      <c r="D390" s="13" t="str">
        <f t="shared" si="60"/>
        <v/>
      </c>
      <c r="E390" s="13" t="str">
        <f t="shared" si="55"/>
        <v/>
      </c>
      <c r="F390" s="13" t="str">
        <f t="shared" si="61"/>
        <v/>
      </c>
      <c r="G390" s="9">
        <v>0</v>
      </c>
      <c r="H390" s="10" t="str">
        <f t="shared" si="56"/>
        <v/>
      </c>
      <c r="I390" s="13" t="str">
        <f t="shared" si="57"/>
        <v/>
      </c>
      <c r="J390" s="16" t="str">
        <f t="shared" si="62"/>
        <v/>
      </c>
      <c r="K390" s="17" t="str">
        <f t="shared" si="63"/>
        <v/>
      </c>
    </row>
    <row r="391" spans="2:11" x14ac:dyDescent="0.2">
      <c r="B391" s="5" t="str">
        <f t="shared" si="58"/>
        <v/>
      </c>
      <c r="C391" s="20" t="str">
        <f t="shared" si="59"/>
        <v/>
      </c>
      <c r="D391" s="20" t="str">
        <f t="shared" si="60"/>
        <v/>
      </c>
      <c r="E391" s="20" t="str">
        <f t="shared" si="55"/>
        <v/>
      </c>
      <c r="F391" s="20" t="str">
        <f t="shared" si="61"/>
        <v/>
      </c>
      <c r="G391" s="6">
        <v>0</v>
      </c>
      <c r="H391" s="7" t="str">
        <f t="shared" si="56"/>
        <v/>
      </c>
      <c r="I391" s="13" t="str">
        <f t="shared" si="57"/>
        <v/>
      </c>
      <c r="J391" s="16" t="str">
        <f t="shared" si="62"/>
        <v/>
      </c>
      <c r="K391" s="17" t="str">
        <f t="shared" si="63"/>
        <v/>
      </c>
    </row>
    <row r="392" spans="2:11" x14ac:dyDescent="0.2">
      <c r="B392" s="8" t="str">
        <f t="shared" si="58"/>
        <v/>
      </c>
      <c r="C392" s="13" t="str">
        <f t="shared" si="59"/>
        <v/>
      </c>
      <c r="D392" s="13" t="str">
        <f t="shared" si="60"/>
        <v/>
      </c>
      <c r="E392" s="13" t="str">
        <f t="shared" si="55"/>
        <v/>
      </c>
      <c r="F392" s="13" t="str">
        <f t="shared" si="61"/>
        <v/>
      </c>
      <c r="G392" s="9">
        <v>0</v>
      </c>
      <c r="H392" s="10" t="str">
        <f t="shared" si="56"/>
        <v/>
      </c>
      <c r="I392" s="13" t="str">
        <f t="shared" si="57"/>
        <v/>
      </c>
      <c r="J392" s="16" t="str">
        <f t="shared" si="62"/>
        <v/>
      </c>
      <c r="K392" s="17" t="str">
        <f t="shared" si="63"/>
        <v/>
      </c>
    </row>
    <row r="393" spans="2:11" x14ac:dyDescent="0.2">
      <c r="B393" s="5" t="str">
        <f t="shared" si="58"/>
        <v/>
      </c>
      <c r="C393" s="20" t="str">
        <f t="shared" si="59"/>
        <v/>
      </c>
      <c r="D393" s="20" t="str">
        <f t="shared" si="60"/>
        <v/>
      </c>
      <c r="E393" s="20" t="str">
        <f t="shared" si="55"/>
        <v/>
      </c>
      <c r="F393" s="20" t="str">
        <f t="shared" si="61"/>
        <v/>
      </c>
      <c r="G393" s="6">
        <v>0</v>
      </c>
      <c r="H393" s="7" t="str">
        <f t="shared" si="56"/>
        <v/>
      </c>
      <c r="I393" s="13" t="str">
        <f t="shared" si="57"/>
        <v/>
      </c>
      <c r="J393" s="16" t="str">
        <f t="shared" si="62"/>
        <v/>
      </c>
      <c r="K393" s="17" t="str">
        <f t="shared" si="63"/>
        <v/>
      </c>
    </row>
    <row r="394" spans="2:11" x14ac:dyDescent="0.2">
      <c r="B394" s="8" t="str">
        <f t="shared" si="58"/>
        <v/>
      </c>
      <c r="C394" s="13" t="str">
        <f t="shared" si="59"/>
        <v/>
      </c>
      <c r="D394" s="13" t="str">
        <f t="shared" si="60"/>
        <v/>
      </c>
      <c r="E394" s="13" t="str">
        <f t="shared" si="55"/>
        <v/>
      </c>
      <c r="F394" s="13" t="str">
        <f t="shared" si="61"/>
        <v/>
      </c>
      <c r="G394" s="9">
        <v>0</v>
      </c>
      <c r="H394" s="10" t="str">
        <f t="shared" si="56"/>
        <v/>
      </c>
      <c r="I394" s="13" t="str">
        <f t="shared" si="57"/>
        <v/>
      </c>
      <c r="J394" s="16" t="str">
        <f t="shared" si="62"/>
        <v/>
      </c>
      <c r="K394" s="17" t="str">
        <f t="shared" si="63"/>
        <v/>
      </c>
    </row>
    <row r="395" spans="2:11" x14ac:dyDescent="0.2">
      <c r="B395" s="5" t="str">
        <f t="shared" si="58"/>
        <v/>
      </c>
      <c r="C395" s="20" t="str">
        <f t="shared" si="59"/>
        <v/>
      </c>
      <c r="D395" s="20" t="str">
        <f t="shared" si="60"/>
        <v/>
      </c>
      <c r="E395" s="20" t="str">
        <f t="shared" si="55"/>
        <v/>
      </c>
      <c r="F395" s="20" t="str">
        <f t="shared" si="61"/>
        <v/>
      </c>
      <c r="G395" s="6">
        <v>0</v>
      </c>
      <c r="H395" s="7" t="str">
        <f t="shared" si="56"/>
        <v/>
      </c>
      <c r="I395" s="13" t="str">
        <f t="shared" si="57"/>
        <v/>
      </c>
      <c r="J395" s="16" t="str">
        <f t="shared" si="62"/>
        <v/>
      </c>
      <c r="K395" s="17" t="str">
        <f t="shared" si="63"/>
        <v/>
      </c>
    </row>
    <row r="396" spans="2:11" x14ac:dyDescent="0.2">
      <c r="B396" s="8" t="str">
        <f t="shared" si="58"/>
        <v/>
      </c>
      <c r="C396" s="13" t="str">
        <f t="shared" si="59"/>
        <v/>
      </c>
      <c r="D396" s="13" t="str">
        <f t="shared" si="60"/>
        <v/>
      </c>
      <c r="E396" s="13" t="str">
        <f t="shared" si="55"/>
        <v/>
      </c>
      <c r="F396" s="13" t="str">
        <f t="shared" si="61"/>
        <v/>
      </c>
      <c r="G396" s="9">
        <v>0</v>
      </c>
      <c r="H396" s="10" t="str">
        <f t="shared" si="56"/>
        <v/>
      </c>
      <c r="I396" s="13" t="str">
        <f t="shared" si="57"/>
        <v/>
      </c>
      <c r="J396" s="16" t="str">
        <f t="shared" si="62"/>
        <v/>
      </c>
      <c r="K396" s="17" t="str">
        <f t="shared" si="63"/>
        <v/>
      </c>
    </row>
    <row r="397" spans="2:11" x14ac:dyDescent="0.2">
      <c r="B397" s="5" t="str">
        <f t="shared" si="58"/>
        <v/>
      </c>
      <c r="C397" s="20" t="str">
        <f t="shared" si="59"/>
        <v/>
      </c>
      <c r="D397" s="20" t="str">
        <f t="shared" si="60"/>
        <v/>
      </c>
      <c r="E397" s="20" t="str">
        <f t="shared" si="55"/>
        <v/>
      </c>
      <c r="F397" s="20" t="str">
        <f t="shared" si="61"/>
        <v/>
      </c>
      <c r="G397" s="6">
        <v>0</v>
      </c>
      <c r="H397" s="7" t="str">
        <f t="shared" si="56"/>
        <v/>
      </c>
      <c r="I397" s="13" t="str">
        <f t="shared" si="57"/>
        <v/>
      </c>
      <c r="J397" s="16" t="str">
        <f t="shared" si="62"/>
        <v/>
      </c>
      <c r="K397" s="17" t="str">
        <f t="shared" si="63"/>
        <v/>
      </c>
    </row>
    <row r="398" spans="2:11" x14ac:dyDescent="0.2">
      <c r="B398" s="8" t="str">
        <f t="shared" si="58"/>
        <v/>
      </c>
      <c r="C398" s="13" t="str">
        <f t="shared" si="59"/>
        <v/>
      </c>
      <c r="D398" s="13" t="str">
        <f t="shared" si="60"/>
        <v/>
      </c>
      <c r="E398" s="13" t="str">
        <f t="shared" si="55"/>
        <v/>
      </c>
      <c r="F398" s="13" t="str">
        <f t="shared" si="61"/>
        <v/>
      </c>
      <c r="G398" s="9">
        <v>0</v>
      </c>
      <c r="H398" s="10" t="str">
        <f t="shared" si="56"/>
        <v/>
      </c>
      <c r="I398" s="13" t="str">
        <f t="shared" si="57"/>
        <v/>
      </c>
      <c r="J398" s="16" t="str">
        <f t="shared" si="62"/>
        <v/>
      </c>
      <c r="K398" s="17" t="str">
        <f t="shared" si="63"/>
        <v/>
      </c>
    </row>
    <row r="399" spans="2:11" x14ac:dyDescent="0.2">
      <c r="B399" s="5" t="str">
        <f t="shared" si="58"/>
        <v/>
      </c>
      <c r="C399" s="20" t="str">
        <f t="shared" si="59"/>
        <v/>
      </c>
      <c r="D399" s="20" t="str">
        <f t="shared" si="60"/>
        <v/>
      </c>
      <c r="E399" s="20" t="str">
        <f t="shared" si="55"/>
        <v/>
      </c>
      <c r="F399" s="20" t="str">
        <f t="shared" si="61"/>
        <v/>
      </c>
      <c r="G399" s="6">
        <v>0</v>
      </c>
      <c r="H399" s="7" t="str">
        <f t="shared" si="56"/>
        <v/>
      </c>
      <c r="I399" s="13" t="str">
        <f t="shared" si="57"/>
        <v/>
      </c>
      <c r="J399" s="16" t="str">
        <f t="shared" si="62"/>
        <v/>
      </c>
      <c r="K399" s="17" t="str">
        <f t="shared" si="63"/>
        <v/>
      </c>
    </row>
    <row r="400" spans="2:11" x14ac:dyDescent="0.2">
      <c r="B400" s="8" t="str">
        <f t="shared" si="58"/>
        <v/>
      </c>
      <c r="C400" s="13" t="str">
        <f t="shared" si="59"/>
        <v/>
      </c>
      <c r="D400" s="13" t="str">
        <f t="shared" si="60"/>
        <v/>
      </c>
      <c r="E400" s="13" t="str">
        <f t="shared" si="55"/>
        <v/>
      </c>
      <c r="F400" s="13" t="str">
        <f t="shared" si="61"/>
        <v/>
      </c>
      <c r="G400" s="9">
        <v>0</v>
      </c>
      <c r="H400" s="10" t="str">
        <f t="shared" si="56"/>
        <v/>
      </c>
      <c r="I400" s="13" t="str">
        <f t="shared" si="57"/>
        <v/>
      </c>
      <c r="J400" s="16" t="str">
        <f t="shared" si="62"/>
        <v/>
      </c>
      <c r="K400" s="17" t="str">
        <f t="shared" si="63"/>
        <v/>
      </c>
    </row>
    <row r="401" spans="2:11" x14ac:dyDescent="0.2">
      <c r="B401" s="5" t="str">
        <f t="shared" si="58"/>
        <v/>
      </c>
      <c r="C401" s="20" t="str">
        <f t="shared" si="59"/>
        <v/>
      </c>
      <c r="D401" s="20" t="str">
        <f t="shared" si="60"/>
        <v/>
      </c>
      <c r="E401" s="20" t="str">
        <f t="shared" ref="E401:E436" si="64">IFERROR(C401-D401,"")</f>
        <v/>
      </c>
      <c r="F401" s="20" t="str">
        <f t="shared" si="61"/>
        <v/>
      </c>
      <c r="G401" s="6">
        <v>0</v>
      </c>
      <c r="H401" s="7" t="str">
        <f t="shared" ref="H401:H436" si="65">IF(B401&lt;&gt;"",D$14,"")</f>
        <v/>
      </c>
      <c r="I401" s="13" t="str">
        <f t="shared" ref="I401:I436" si="66">IF(C401&lt;&gt;"",FV($R$12/12*0.81,B401,-K$12,-I$16,1),"")</f>
        <v/>
      </c>
      <c r="J401" s="16" t="str">
        <f t="shared" si="62"/>
        <v/>
      </c>
      <c r="K401" s="17" t="str">
        <f t="shared" si="63"/>
        <v/>
      </c>
    </row>
    <row r="402" spans="2:11" x14ac:dyDescent="0.2">
      <c r="B402" s="8" t="str">
        <f t="shared" ref="B402:B436" si="67">IFERROR(IF(AND(B401&lt;B$10,ISNUMBER(F401),F401-G401&gt;0),B401+1,""),"")</f>
        <v/>
      </c>
      <c r="C402" s="13" t="str">
        <f t="shared" ref="C402" si="68">IFERROR(IF(F401&gt;0,ROUND(PMT(H402/12,D$10-B402+1,-F401+G401),2),""),"")</f>
        <v/>
      </c>
      <c r="D402" s="13" t="str">
        <f t="shared" ref="D402:D436" si="69">IF(B402&lt;&gt;"",ROUND((F401-G401)*H401/12,2),"")</f>
        <v/>
      </c>
      <c r="E402" s="13" t="str">
        <f t="shared" si="64"/>
        <v/>
      </c>
      <c r="F402" s="13" t="str">
        <f t="shared" ref="F402:F436" si="70">IF(C402&lt;&gt;"",F401-E402-G401,"")</f>
        <v/>
      </c>
      <c r="G402" s="9">
        <v>0</v>
      </c>
      <c r="H402" s="10" t="str">
        <f t="shared" si="65"/>
        <v/>
      </c>
      <c r="I402" s="13" t="str">
        <f t="shared" si="66"/>
        <v/>
      </c>
      <c r="J402" s="16" t="str">
        <f t="shared" si="62"/>
        <v/>
      </c>
      <c r="K402" s="17" t="str">
        <f t="shared" si="63"/>
        <v/>
      </c>
    </row>
    <row r="403" spans="2:11" x14ac:dyDescent="0.2">
      <c r="B403" s="5" t="str">
        <f t="shared" si="67"/>
        <v/>
      </c>
      <c r="C403" s="20" t="str">
        <f t="shared" ref="C403:C436" si="71">IFERROR(IF(F402&gt;0,ROUND(PMT(H403/12,D$10-B403+1,-F402+G402),2),""),"")</f>
        <v/>
      </c>
      <c r="D403" s="20" t="str">
        <f t="shared" si="69"/>
        <v/>
      </c>
      <c r="E403" s="20" t="str">
        <f t="shared" si="64"/>
        <v/>
      </c>
      <c r="F403" s="20" t="str">
        <f t="shared" si="70"/>
        <v/>
      </c>
      <c r="G403" s="6">
        <v>0</v>
      </c>
      <c r="H403" s="7" t="str">
        <f t="shared" si="65"/>
        <v/>
      </c>
      <c r="I403" s="13" t="str">
        <f t="shared" si="66"/>
        <v/>
      </c>
      <c r="J403" s="16" t="str">
        <f t="shared" si="62"/>
        <v/>
      </c>
      <c r="K403" s="17" t="str">
        <f t="shared" si="63"/>
        <v/>
      </c>
    </row>
    <row r="404" spans="2:11" x14ac:dyDescent="0.2">
      <c r="B404" s="8" t="str">
        <f t="shared" si="67"/>
        <v/>
      </c>
      <c r="C404" s="13" t="str">
        <f t="shared" si="71"/>
        <v/>
      </c>
      <c r="D404" s="13" t="str">
        <f t="shared" si="69"/>
        <v/>
      </c>
      <c r="E404" s="13" t="str">
        <f t="shared" si="64"/>
        <v/>
      </c>
      <c r="F404" s="13" t="str">
        <f t="shared" si="70"/>
        <v/>
      </c>
      <c r="G404" s="9">
        <v>0</v>
      </c>
      <c r="H404" s="10" t="str">
        <f t="shared" si="65"/>
        <v/>
      </c>
      <c r="I404" s="13" t="str">
        <f t="shared" si="66"/>
        <v/>
      </c>
      <c r="J404" s="16" t="str">
        <f t="shared" si="62"/>
        <v/>
      </c>
      <c r="K404" s="17" t="str">
        <f t="shared" si="63"/>
        <v/>
      </c>
    </row>
    <row r="405" spans="2:11" x14ac:dyDescent="0.2">
      <c r="B405" s="5" t="str">
        <f t="shared" si="67"/>
        <v/>
      </c>
      <c r="C405" s="20" t="str">
        <f t="shared" si="71"/>
        <v/>
      </c>
      <c r="D405" s="20" t="str">
        <f t="shared" si="69"/>
        <v/>
      </c>
      <c r="E405" s="20" t="str">
        <f t="shared" si="64"/>
        <v/>
      </c>
      <c r="F405" s="20" t="str">
        <f t="shared" si="70"/>
        <v/>
      </c>
      <c r="G405" s="6">
        <v>0</v>
      </c>
      <c r="H405" s="7" t="str">
        <f t="shared" si="65"/>
        <v/>
      </c>
      <c r="I405" s="13" t="str">
        <f t="shared" si="66"/>
        <v/>
      </c>
      <c r="J405" s="16" t="str">
        <f t="shared" si="62"/>
        <v/>
      </c>
      <c r="K405" s="17" t="str">
        <f t="shared" si="63"/>
        <v/>
      </c>
    </row>
    <row r="406" spans="2:11" x14ac:dyDescent="0.2">
      <c r="B406" s="8" t="str">
        <f t="shared" si="67"/>
        <v/>
      </c>
      <c r="C406" s="13" t="str">
        <f t="shared" si="71"/>
        <v/>
      </c>
      <c r="D406" s="13" t="str">
        <f t="shared" si="69"/>
        <v/>
      </c>
      <c r="E406" s="13" t="str">
        <f t="shared" si="64"/>
        <v/>
      </c>
      <c r="F406" s="13" t="str">
        <f t="shared" si="70"/>
        <v/>
      </c>
      <c r="G406" s="9">
        <v>0</v>
      </c>
      <c r="H406" s="10" t="str">
        <f t="shared" si="65"/>
        <v/>
      </c>
      <c r="I406" s="13" t="str">
        <f t="shared" si="66"/>
        <v/>
      </c>
      <c r="J406" s="16" t="str">
        <f t="shared" si="62"/>
        <v/>
      </c>
      <c r="K406" s="17" t="str">
        <f t="shared" si="63"/>
        <v/>
      </c>
    </row>
    <row r="407" spans="2:11" x14ac:dyDescent="0.2">
      <c r="B407" s="5" t="str">
        <f t="shared" si="67"/>
        <v/>
      </c>
      <c r="C407" s="20" t="str">
        <f t="shared" si="71"/>
        <v/>
      </c>
      <c r="D407" s="20" t="str">
        <f t="shared" si="69"/>
        <v/>
      </c>
      <c r="E407" s="20" t="str">
        <f t="shared" si="64"/>
        <v/>
      </c>
      <c r="F407" s="20" t="str">
        <f t="shared" si="70"/>
        <v/>
      </c>
      <c r="G407" s="6">
        <v>0</v>
      </c>
      <c r="H407" s="7" t="str">
        <f t="shared" si="65"/>
        <v/>
      </c>
      <c r="I407" s="13" t="str">
        <f t="shared" si="66"/>
        <v/>
      </c>
      <c r="J407" s="16" t="str">
        <f t="shared" si="62"/>
        <v/>
      </c>
      <c r="K407" s="17" t="str">
        <f t="shared" si="63"/>
        <v/>
      </c>
    </row>
    <row r="408" spans="2:11" x14ac:dyDescent="0.2">
      <c r="B408" s="8" t="str">
        <f t="shared" si="67"/>
        <v/>
      </c>
      <c r="C408" s="13" t="str">
        <f t="shared" si="71"/>
        <v/>
      </c>
      <c r="D408" s="13" t="str">
        <f t="shared" si="69"/>
        <v/>
      </c>
      <c r="E408" s="13" t="str">
        <f t="shared" si="64"/>
        <v/>
      </c>
      <c r="F408" s="13" t="str">
        <f t="shared" si="70"/>
        <v/>
      </c>
      <c r="G408" s="9">
        <v>0</v>
      </c>
      <c r="H408" s="10" t="str">
        <f t="shared" si="65"/>
        <v/>
      </c>
      <c r="I408" s="13" t="str">
        <f t="shared" si="66"/>
        <v/>
      </c>
      <c r="J408" s="16" t="str">
        <f t="shared" si="62"/>
        <v/>
      </c>
      <c r="K408" s="17" t="str">
        <f t="shared" si="63"/>
        <v/>
      </c>
    </row>
    <row r="409" spans="2:11" x14ac:dyDescent="0.2">
      <c r="B409" s="5" t="str">
        <f t="shared" si="67"/>
        <v/>
      </c>
      <c r="C409" s="20" t="str">
        <f t="shared" si="71"/>
        <v/>
      </c>
      <c r="D409" s="20" t="str">
        <f t="shared" si="69"/>
        <v/>
      </c>
      <c r="E409" s="20" t="str">
        <f t="shared" si="64"/>
        <v/>
      </c>
      <c r="F409" s="20" t="str">
        <f t="shared" si="70"/>
        <v/>
      </c>
      <c r="G409" s="6">
        <v>0</v>
      </c>
      <c r="H409" s="7" t="str">
        <f t="shared" si="65"/>
        <v/>
      </c>
      <c r="I409" s="13" t="str">
        <f t="shared" si="66"/>
        <v/>
      </c>
      <c r="J409" s="16" t="str">
        <f t="shared" si="62"/>
        <v/>
      </c>
      <c r="K409" s="17" t="str">
        <f t="shared" si="63"/>
        <v/>
      </c>
    </row>
    <row r="410" spans="2:11" x14ac:dyDescent="0.2">
      <c r="B410" s="8" t="str">
        <f t="shared" si="67"/>
        <v/>
      </c>
      <c r="C410" s="13" t="str">
        <f t="shared" si="71"/>
        <v/>
      </c>
      <c r="D410" s="13" t="str">
        <f t="shared" si="69"/>
        <v/>
      </c>
      <c r="E410" s="13" t="str">
        <f t="shared" si="64"/>
        <v/>
      </c>
      <c r="F410" s="13" t="str">
        <f t="shared" si="70"/>
        <v/>
      </c>
      <c r="G410" s="9">
        <v>0</v>
      </c>
      <c r="H410" s="10" t="str">
        <f t="shared" si="65"/>
        <v/>
      </c>
      <c r="I410" s="13" t="str">
        <f t="shared" si="66"/>
        <v/>
      </c>
      <c r="J410" s="16" t="str">
        <f t="shared" si="62"/>
        <v/>
      </c>
      <c r="K410" s="17" t="str">
        <f t="shared" si="63"/>
        <v/>
      </c>
    </row>
    <row r="411" spans="2:11" x14ac:dyDescent="0.2">
      <c r="B411" s="5" t="str">
        <f t="shared" si="67"/>
        <v/>
      </c>
      <c r="C411" s="20" t="str">
        <f t="shared" si="71"/>
        <v/>
      </c>
      <c r="D411" s="20" t="str">
        <f t="shared" si="69"/>
        <v/>
      </c>
      <c r="E411" s="20" t="str">
        <f t="shared" si="64"/>
        <v/>
      </c>
      <c r="F411" s="20" t="str">
        <f t="shared" si="70"/>
        <v/>
      </c>
      <c r="G411" s="6">
        <v>0</v>
      </c>
      <c r="H411" s="7" t="str">
        <f t="shared" si="65"/>
        <v/>
      </c>
      <c r="I411" s="13" t="str">
        <f t="shared" si="66"/>
        <v/>
      </c>
      <c r="J411" s="16" t="str">
        <f t="shared" si="62"/>
        <v/>
      </c>
      <c r="K411" s="17" t="str">
        <f t="shared" si="63"/>
        <v/>
      </c>
    </row>
    <row r="412" spans="2:11" x14ac:dyDescent="0.2">
      <c r="B412" s="8" t="str">
        <f t="shared" si="67"/>
        <v/>
      </c>
      <c r="C412" s="13" t="str">
        <f t="shared" si="71"/>
        <v/>
      </c>
      <c r="D412" s="13" t="str">
        <f t="shared" si="69"/>
        <v/>
      </c>
      <c r="E412" s="13" t="str">
        <f t="shared" si="64"/>
        <v/>
      </c>
      <c r="F412" s="13" t="str">
        <f t="shared" si="70"/>
        <v/>
      </c>
      <c r="G412" s="9">
        <v>0</v>
      </c>
      <c r="H412" s="10" t="str">
        <f t="shared" si="65"/>
        <v/>
      </c>
      <c r="I412" s="13" t="str">
        <f t="shared" si="66"/>
        <v/>
      </c>
      <c r="J412" s="16" t="str">
        <f t="shared" si="62"/>
        <v/>
      </c>
      <c r="K412" s="17" t="str">
        <f t="shared" si="63"/>
        <v/>
      </c>
    </row>
    <row r="413" spans="2:11" x14ac:dyDescent="0.2">
      <c r="B413" s="5" t="str">
        <f t="shared" si="67"/>
        <v/>
      </c>
      <c r="C413" s="20" t="str">
        <f t="shared" si="71"/>
        <v/>
      </c>
      <c r="D413" s="20" t="str">
        <f t="shared" si="69"/>
        <v/>
      </c>
      <c r="E413" s="20" t="str">
        <f t="shared" si="64"/>
        <v/>
      </c>
      <c r="F413" s="20" t="str">
        <f t="shared" si="70"/>
        <v/>
      </c>
      <c r="G413" s="6">
        <v>0</v>
      </c>
      <c r="H413" s="7" t="str">
        <f t="shared" si="65"/>
        <v/>
      </c>
      <c r="I413" s="13" t="str">
        <f t="shared" si="66"/>
        <v/>
      </c>
      <c r="J413" s="16" t="str">
        <f t="shared" ref="J413:J436" si="72">IF(AND(F413&lt;&gt;"",F413&gt;1),I413/F413,"")</f>
        <v/>
      </c>
      <c r="K413" s="17" t="str">
        <f t="shared" ref="K413:K436" si="73">IF(AND(F413&lt;&gt;"",F413&gt;1),I413/C413,"")</f>
        <v/>
      </c>
    </row>
    <row r="414" spans="2:11" x14ac:dyDescent="0.2">
      <c r="B414" s="8" t="str">
        <f t="shared" si="67"/>
        <v/>
      </c>
      <c r="C414" s="13" t="str">
        <f t="shared" si="71"/>
        <v/>
      </c>
      <c r="D414" s="13" t="str">
        <f t="shared" si="69"/>
        <v/>
      </c>
      <c r="E414" s="13" t="str">
        <f t="shared" si="64"/>
        <v/>
      </c>
      <c r="F414" s="13" t="str">
        <f t="shared" si="70"/>
        <v/>
      </c>
      <c r="G414" s="9">
        <v>0</v>
      </c>
      <c r="H414" s="10" t="str">
        <f t="shared" si="65"/>
        <v/>
      </c>
      <c r="I414" s="13" t="str">
        <f t="shared" si="66"/>
        <v/>
      </c>
      <c r="J414" s="16" t="str">
        <f t="shared" si="72"/>
        <v/>
      </c>
      <c r="K414" s="17" t="str">
        <f t="shared" si="73"/>
        <v/>
      </c>
    </row>
    <row r="415" spans="2:11" x14ac:dyDescent="0.2">
      <c r="B415" s="5" t="str">
        <f t="shared" si="67"/>
        <v/>
      </c>
      <c r="C415" s="20" t="str">
        <f t="shared" si="71"/>
        <v/>
      </c>
      <c r="D415" s="20" t="str">
        <f t="shared" si="69"/>
        <v/>
      </c>
      <c r="E415" s="20" t="str">
        <f t="shared" si="64"/>
        <v/>
      </c>
      <c r="F415" s="20" t="str">
        <f t="shared" si="70"/>
        <v/>
      </c>
      <c r="G415" s="6">
        <v>0</v>
      </c>
      <c r="H415" s="7" t="str">
        <f t="shared" si="65"/>
        <v/>
      </c>
      <c r="I415" s="13" t="str">
        <f t="shared" si="66"/>
        <v/>
      </c>
      <c r="J415" s="16" t="str">
        <f t="shared" si="72"/>
        <v/>
      </c>
      <c r="K415" s="17" t="str">
        <f t="shared" si="73"/>
        <v/>
      </c>
    </row>
    <row r="416" spans="2:11" x14ac:dyDescent="0.2">
      <c r="B416" s="8" t="str">
        <f t="shared" si="67"/>
        <v/>
      </c>
      <c r="C416" s="13" t="str">
        <f t="shared" si="71"/>
        <v/>
      </c>
      <c r="D416" s="13" t="str">
        <f t="shared" si="69"/>
        <v/>
      </c>
      <c r="E416" s="13" t="str">
        <f t="shared" si="64"/>
        <v/>
      </c>
      <c r="F416" s="13" t="str">
        <f t="shared" si="70"/>
        <v/>
      </c>
      <c r="G416" s="9">
        <v>0</v>
      </c>
      <c r="H416" s="10" t="str">
        <f t="shared" si="65"/>
        <v/>
      </c>
      <c r="I416" s="13" t="str">
        <f t="shared" si="66"/>
        <v/>
      </c>
      <c r="J416" s="16" t="str">
        <f t="shared" si="72"/>
        <v/>
      </c>
      <c r="K416" s="17" t="str">
        <f t="shared" si="73"/>
        <v/>
      </c>
    </row>
    <row r="417" spans="2:11" x14ac:dyDescent="0.2">
      <c r="B417" s="5" t="str">
        <f t="shared" si="67"/>
        <v/>
      </c>
      <c r="C417" s="20" t="str">
        <f t="shared" si="71"/>
        <v/>
      </c>
      <c r="D417" s="20" t="str">
        <f t="shared" si="69"/>
        <v/>
      </c>
      <c r="E417" s="20" t="str">
        <f t="shared" si="64"/>
        <v/>
      </c>
      <c r="F417" s="20" t="str">
        <f t="shared" si="70"/>
        <v/>
      </c>
      <c r="G417" s="6">
        <v>0</v>
      </c>
      <c r="H417" s="7" t="str">
        <f t="shared" si="65"/>
        <v/>
      </c>
      <c r="I417" s="13" t="str">
        <f t="shared" si="66"/>
        <v/>
      </c>
      <c r="J417" s="16" t="str">
        <f t="shared" si="72"/>
        <v/>
      </c>
      <c r="K417" s="17" t="str">
        <f t="shared" si="73"/>
        <v/>
      </c>
    </row>
    <row r="418" spans="2:11" x14ac:dyDescent="0.2">
      <c r="B418" s="8" t="str">
        <f t="shared" si="67"/>
        <v/>
      </c>
      <c r="C418" s="13" t="str">
        <f t="shared" si="71"/>
        <v/>
      </c>
      <c r="D418" s="13" t="str">
        <f t="shared" si="69"/>
        <v/>
      </c>
      <c r="E418" s="13" t="str">
        <f t="shared" si="64"/>
        <v/>
      </c>
      <c r="F418" s="13" t="str">
        <f t="shared" si="70"/>
        <v/>
      </c>
      <c r="G418" s="9">
        <v>0</v>
      </c>
      <c r="H418" s="10" t="str">
        <f t="shared" si="65"/>
        <v/>
      </c>
      <c r="I418" s="13" t="str">
        <f t="shared" si="66"/>
        <v/>
      </c>
      <c r="J418" s="16" t="str">
        <f t="shared" si="72"/>
        <v/>
      </c>
      <c r="K418" s="17" t="str">
        <f t="shared" si="73"/>
        <v/>
      </c>
    </row>
    <row r="419" spans="2:11" x14ac:dyDescent="0.2">
      <c r="B419" s="5" t="str">
        <f t="shared" si="67"/>
        <v/>
      </c>
      <c r="C419" s="20" t="str">
        <f t="shared" si="71"/>
        <v/>
      </c>
      <c r="D419" s="20" t="str">
        <f t="shared" si="69"/>
        <v/>
      </c>
      <c r="E419" s="20" t="str">
        <f t="shared" si="64"/>
        <v/>
      </c>
      <c r="F419" s="20" t="str">
        <f t="shared" si="70"/>
        <v/>
      </c>
      <c r="G419" s="6">
        <v>0</v>
      </c>
      <c r="H419" s="7" t="str">
        <f t="shared" si="65"/>
        <v/>
      </c>
      <c r="I419" s="13" t="str">
        <f t="shared" si="66"/>
        <v/>
      </c>
      <c r="J419" s="16" t="str">
        <f t="shared" si="72"/>
        <v/>
      </c>
      <c r="K419" s="17" t="str">
        <f t="shared" si="73"/>
        <v/>
      </c>
    </row>
    <row r="420" spans="2:11" x14ac:dyDescent="0.2">
      <c r="B420" s="8" t="str">
        <f t="shared" si="67"/>
        <v/>
      </c>
      <c r="C420" s="13" t="str">
        <f t="shared" si="71"/>
        <v/>
      </c>
      <c r="D420" s="13" t="str">
        <f t="shared" si="69"/>
        <v/>
      </c>
      <c r="E420" s="13" t="str">
        <f t="shared" si="64"/>
        <v/>
      </c>
      <c r="F420" s="13" t="str">
        <f t="shared" si="70"/>
        <v/>
      </c>
      <c r="G420" s="9">
        <v>0</v>
      </c>
      <c r="H420" s="10" t="str">
        <f t="shared" si="65"/>
        <v/>
      </c>
      <c r="I420" s="13" t="str">
        <f t="shared" si="66"/>
        <v/>
      </c>
      <c r="J420" s="16" t="str">
        <f t="shared" si="72"/>
        <v/>
      </c>
      <c r="K420" s="17" t="str">
        <f t="shared" si="73"/>
        <v/>
      </c>
    </row>
    <row r="421" spans="2:11" x14ac:dyDescent="0.2">
      <c r="B421" s="5" t="str">
        <f t="shared" si="67"/>
        <v/>
      </c>
      <c r="C421" s="20" t="str">
        <f t="shared" si="71"/>
        <v/>
      </c>
      <c r="D421" s="20" t="str">
        <f t="shared" si="69"/>
        <v/>
      </c>
      <c r="E421" s="20" t="str">
        <f t="shared" si="64"/>
        <v/>
      </c>
      <c r="F421" s="20" t="str">
        <f t="shared" si="70"/>
        <v/>
      </c>
      <c r="G421" s="6">
        <v>0</v>
      </c>
      <c r="H421" s="7" t="str">
        <f t="shared" si="65"/>
        <v/>
      </c>
      <c r="I421" s="13" t="str">
        <f t="shared" si="66"/>
        <v/>
      </c>
      <c r="J421" s="16" t="str">
        <f t="shared" si="72"/>
        <v/>
      </c>
      <c r="K421" s="17" t="str">
        <f t="shared" si="73"/>
        <v/>
      </c>
    </row>
    <row r="422" spans="2:11" x14ac:dyDescent="0.2">
      <c r="B422" s="8" t="str">
        <f t="shared" si="67"/>
        <v/>
      </c>
      <c r="C422" s="13" t="str">
        <f t="shared" si="71"/>
        <v/>
      </c>
      <c r="D422" s="13" t="str">
        <f t="shared" si="69"/>
        <v/>
      </c>
      <c r="E422" s="13" t="str">
        <f t="shared" si="64"/>
        <v/>
      </c>
      <c r="F422" s="13" t="str">
        <f t="shared" si="70"/>
        <v/>
      </c>
      <c r="G422" s="9">
        <v>0</v>
      </c>
      <c r="H422" s="10" t="str">
        <f t="shared" si="65"/>
        <v/>
      </c>
      <c r="I422" s="13" t="str">
        <f t="shared" si="66"/>
        <v/>
      </c>
      <c r="J422" s="16" t="str">
        <f t="shared" si="72"/>
        <v/>
      </c>
      <c r="K422" s="17" t="str">
        <f t="shared" si="73"/>
        <v/>
      </c>
    </row>
    <row r="423" spans="2:11" x14ac:dyDescent="0.2">
      <c r="B423" s="5" t="str">
        <f t="shared" si="67"/>
        <v/>
      </c>
      <c r="C423" s="20" t="str">
        <f t="shared" si="71"/>
        <v/>
      </c>
      <c r="D423" s="20" t="str">
        <f t="shared" si="69"/>
        <v/>
      </c>
      <c r="E423" s="20" t="str">
        <f t="shared" si="64"/>
        <v/>
      </c>
      <c r="F423" s="20" t="str">
        <f t="shared" si="70"/>
        <v/>
      </c>
      <c r="G423" s="6">
        <v>0</v>
      </c>
      <c r="H423" s="7" t="str">
        <f t="shared" si="65"/>
        <v/>
      </c>
      <c r="I423" s="13" t="str">
        <f t="shared" si="66"/>
        <v/>
      </c>
      <c r="J423" s="16" t="str">
        <f t="shared" si="72"/>
        <v/>
      </c>
      <c r="K423" s="17" t="str">
        <f t="shared" si="73"/>
        <v/>
      </c>
    </row>
    <row r="424" spans="2:11" x14ac:dyDescent="0.2">
      <c r="B424" s="8" t="str">
        <f t="shared" si="67"/>
        <v/>
      </c>
      <c r="C424" s="13" t="str">
        <f t="shared" si="71"/>
        <v/>
      </c>
      <c r="D424" s="13" t="str">
        <f t="shared" si="69"/>
        <v/>
      </c>
      <c r="E424" s="13" t="str">
        <f t="shared" si="64"/>
        <v/>
      </c>
      <c r="F424" s="13" t="str">
        <f t="shared" si="70"/>
        <v/>
      </c>
      <c r="G424" s="9">
        <v>0</v>
      </c>
      <c r="H424" s="10" t="str">
        <f t="shared" si="65"/>
        <v/>
      </c>
      <c r="I424" s="13" t="str">
        <f t="shared" si="66"/>
        <v/>
      </c>
      <c r="J424" s="16" t="str">
        <f t="shared" si="72"/>
        <v/>
      </c>
      <c r="K424" s="17" t="str">
        <f t="shared" si="73"/>
        <v/>
      </c>
    </row>
    <row r="425" spans="2:11" x14ac:dyDescent="0.2">
      <c r="B425" s="5" t="str">
        <f t="shared" si="67"/>
        <v/>
      </c>
      <c r="C425" s="20" t="str">
        <f t="shared" si="71"/>
        <v/>
      </c>
      <c r="D425" s="20" t="str">
        <f t="shared" si="69"/>
        <v/>
      </c>
      <c r="E425" s="20" t="str">
        <f t="shared" si="64"/>
        <v/>
      </c>
      <c r="F425" s="20" t="str">
        <f t="shared" si="70"/>
        <v/>
      </c>
      <c r="G425" s="6">
        <v>0</v>
      </c>
      <c r="H425" s="7" t="str">
        <f t="shared" si="65"/>
        <v/>
      </c>
      <c r="I425" s="13" t="str">
        <f t="shared" si="66"/>
        <v/>
      </c>
      <c r="J425" s="16" t="str">
        <f t="shared" si="72"/>
        <v/>
      </c>
      <c r="K425" s="17" t="str">
        <f t="shared" si="73"/>
        <v/>
      </c>
    </row>
    <row r="426" spans="2:11" x14ac:dyDescent="0.2">
      <c r="B426" s="8" t="str">
        <f t="shared" si="67"/>
        <v/>
      </c>
      <c r="C426" s="13" t="str">
        <f t="shared" si="71"/>
        <v/>
      </c>
      <c r="D426" s="13" t="str">
        <f t="shared" si="69"/>
        <v/>
      </c>
      <c r="E426" s="13" t="str">
        <f t="shared" si="64"/>
        <v/>
      </c>
      <c r="F426" s="13" t="str">
        <f t="shared" si="70"/>
        <v/>
      </c>
      <c r="G426" s="9">
        <v>0</v>
      </c>
      <c r="H426" s="10" t="str">
        <f t="shared" si="65"/>
        <v/>
      </c>
      <c r="I426" s="13" t="str">
        <f t="shared" si="66"/>
        <v/>
      </c>
      <c r="J426" s="16" t="str">
        <f t="shared" si="72"/>
        <v/>
      </c>
      <c r="K426" s="17" t="str">
        <f t="shared" si="73"/>
        <v/>
      </c>
    </row>
    <row r="427" spans="2:11" x14ac:dyDescent="0.2">
      <c r="B427" s="5" t="str">
        <f t="shared" si="67"/>
        <v/>
      </c>
      <c r="C427" s="20" t="str">
        <f t="shared" si="71"/>
        <v/>
      </c>
      <c r="D427" s="20" t="str">
        <f t="shared" si="69"/>
        <v/>
      </c>
      <c r="E427" s="20" t="str">
        <f t="shared" si="64"/>
        <v/>
      </c>
      <c r="F427" s="20" t="str">
        <f t="shared" si="70"/>
        <v/>
      </c>
      <c r="G427" s="6">
        <v>0</v>
      </c>
      <c r="H427" s="7" t="str">
        <f t="shared" si="65"/>
        <v/>
      </c>
      <c r="I427" s="13" t="str">
        <f t="shared" si="66"/>
        <v/>
      </c>
      <c r="J427" s="16" t="str">
        <f t="shared" si="72"/>
        <v/>
      </c>
      <c r="K427" s="17" t="str">
        <f t="shared" si="73"/>
        <v/>
      </c>
    </row>
    <row r="428" spans="2:11" x14ac:dyDescent="0.2">
      <c r="B428" s="8" t="str">
        <f t="shared" si="67"/>
        <v/>
      </c>
      <c r="C428" s="13" t="str">
        <f t="shared" si="71"/>
        <v/>
      </c>
      <c r="D428" s="13" t="str">
        <f t="shared" si="69"/>
        <v/>
      </c>
      <c r="E428" s="13" t="str">
        <f t="shared" si="64"/>
        <v/>
      </c>
      <c r="F428" s="13" t="str">
        <f t="shared" si="70"/>
        <v/>
      </c>
      <c r="G428" s="9">
        <v>0</v>
      </c>
      <c r="H428" s="10" t="str">
        <f t="shared" si="65"/>
        <v/>
      </c>
      <c r="I428" s="13" t="str">
        <f t="shared" si="66"/>
        <v/>
      </c>
      <c r="J428" s="16" t="str">
        <f t="shared" si="72"/>
        <v/>
      </c>
      <c r="K428" s="17" t="str">
        <f t="shared" si="73"/>
        <v/>
      </c>
    </row>
    <row r="429" spans="2:11" x14ac:dyDescent="0.2">
      <c r="B429" s="5" t="str">
        <f t="shared" si="67"/>
        <v/>
      </c>
      <c r="C429" s="20" t="str">
        <f t="shared" si="71"/>
        <v/>
      </c>
      <c r="D429" s="20" t="str">
        <f t="shared" si="69"/>
        <v/>
      </c>
      <c r="E429" s="20" t="str">
        <f t="shared" si="64"/>
        <v/>
      </c>
      <c r="F429" s="20" t="str">
        <f t="shared" si="70"/>
        <v/>
      </c>
      <c r="G429" s="6">
        <v>0</v>
      </c>
      <c r="H429" s="7" t="str">
        <f t="shared" si="65"/>
        <v/>
      </c>
      <c r="I429" s="13" t="str">
        <f t="shared" si="66"/>
        <v/>
      </c>
      <c r="J429" s="16" t="str">
        <f t="shared" si="72"/>
        <v/>
      </c>
      <c r="K429" s="17" t="str">
        <f t="shared" si="73"/>
        <v/>
      </c>
    </row>
    <row r="430" spans="2:11" x14ac:dyDescent="0.2">
      <c r="B430" s="8" t="str">
        <f t="shared" si="67"/>
        <v/>
      </c>
      <c r="C430" s="13" t="str">
        <f t="shared" si="71"/>
        <v/>
      </c>
      <c r="D430" s="13" t="str">
        <f t="shared" si="69"/>
        <v/>
      </c>
      <c r="E430" s="13" t="str">
        <f t="shared" si="64"/>
        <v/>
      </c>
      <c r="F430" s="13" t="str">
        <f t="shared" si="70"/>
        <v/>
      </c>
      <c r="G430" s="9">
        <v>0</v>
      </c>
      <c r="H430" s="10" t="str">
        <f t="shared" si="65"/>
        <v/>
      </c>
      <c r="I430" s="13" t="str">
        <f t="shared" si="66"/>
        <v/>
      </c>
      <c r="J430" s="16" t="str">
        <f t="shared" si="72"/>
        <v/>
      </c>
      <c r="K430" s="17" t="str">
        <f t="shared" si="73"/>
        <v/>
      </c>
    </row>
    <row r="431" spans="2:11" x14ac:dyDescent="0.2">
      <c r="B431" s="5" t="str">
        <f t="shared" si="67"/>
        <v/>
      </c>
      <c r="C431" s="20" t="str">
        <f t="shared" si="71"/>
        <v/>
      </c>
      <c r="D431" s="20" t="str">
        <f t="shared" si="69"/>
        <v/>
      </c>
      <c r="E431" s="20" t="str">
        <f t="shared" si="64"/>
        <v/>
      </c>
      <c r="F431" s="20" t="str">
        <f t="shared" si="70"/>
        <v/>
      </c>
      <c r="G431" s="6">
        <v>0</v>
      </c>
      <c r="H431" s="7" t="str">
        <f t="shared" si="65"/>
        <v/>
      </c>
      <c r="I431" s="13" t="str">
        <f t="shared" si="66"/>
        <v/>
      </c>
      <c r="J431" s="16" t="str">
        <f t="shared" si="72"/>
        <v/>
      </c>
      <c r="K431" s="17" t="str">
        <f t="shared" si="73"/>
        <v/>
      </c>
    </row>
    <row r="432" spans="2:11" x14ac:dyDescent="0.2">
      <c r="B432" s="8" t="str">
        <f t="shared" si="67"/>
        <v/>
      </c>
      <c r="C432" s="13" t="str">
        <f t="shared" si="71"/>
        <v/>
      </c>
      <c r="D432" s="13" t="str">
        <f t="shared" si="69"/>
        <v/>
      </c>
      <c r="E432" s="13" t="str">
        <f t="shared" si="64"/>
        <v/>
      </c>
      <c r="F432" s="13" t="str">
        <f t="shared" si="70"/>
        <v/>
      </c>
      <c r="G432" s="9">
        <v>0</v>
      </c>
      <c r="H432" s="10" t="str">
        <f t="shared" si="65"/>
        <v/>
      </c>
      <c r="I432" s="13" t="str">
        <f t="shared" si="66"/>
        <v/>
      </c>
      <c r="J432" s="16" t="str">
        <f t="shared" si="72"/>
        <v/>
      </c>
      <c r="K432" s="17" t="str">
        <f t="shared" si="73"/>
        <v/>
      </c>
    </row>
    <row r="433" spans="2:11" x14ac:dyDescent="0.2">
      <c r="B433" s="5" t="str">
        <f t="shared" si="67"/>
        <v/>
      </c>
      <c r="C433" s="20" t="str">
        <f t="shared" si="71"/>
        <v/>
      </c>
      <c r="D433" s="20" t="str">
        <f t="shared" si="69"/>
        <v/>
      </c>
      <c r="E433" s="20" t="str">
        <f t="shared" si="64"/>
        <v/>
      </c>
      <c r="F433" s="20" t="str">
        <f t="shared" si="70"/>
        <v/>
      </c>
      <c r="G433" s="6">
        <v>0</v>
      </c>
      <c r="H433" s="7" t="str">
        <f t="shared" si="65"/>
        <v/>
      </c>
      <c r="I433" s="13" t="str">
        <f t="shared" si="66"/>
        <v/>
      </c>
      <c r="J433" s="16" t="str">
        <f t="shared" si="72"/>
        <v/>
      </c>
      <c r="K433" s="17" t="str">
        <f t="shared" si="73"/>
        <v/>
      </c>
    </row>
    <row r="434" spans="2:11" x14ac:dyDescent="0.2">
      <c r="B434" s="8" t="str">
        <f t="shared" si="67"/>
        <v/>
      </c>
      <c r="C434" s="13" t="str">
        <f t="shared" si="71"/>
        <v/>
      </c>
      <c r="D434" s="13" t="str">
        <f t="shared" si="69"/>
        <v/>
      </c>
      <c r="E434" s="13" t="str">
        <f t="shared" si="64"/>
        <v/>
      </c>
      <c r="F434" s="13" t="str">
        <f t="shared" si="70"/>
        <v/>
      </c>
      <c r="G434" s="9">
        <v>0</v>
      </c>
      <c r="H434" s="10" t="str">
        <f t="shared" si="65"/>
        <v/>
      </c>
      <c r="I434" s="13" t="str">
        <f t="shared" si="66"/>
        <v/>
      </c>
      <c r="J434" s="16" t="str">
        <f t="shared" si="72"/>
        <v/>
      </c>
      <c r="K434" s="17" t="str">
        <f t="shared" si="73"/>
        <v/>
      </c>
    </row>
    <row r="435" spans="2:11" x14ac:dyDescent="0.2">
      <c r="B435" s="5" t="str">
        <f t="shared" si="67"/>
        <v/>
      </c>
      <c r="C435" s="20" t="str">
        <f t="shared" si="71"/>
        <v/>
      </c>
      <c r="D435" s="20" t="str">
        <f t="shared" si="69"/>
        <v/>
      </c>
      <c r="E435" s="20" t="str">
        <f t="shared" si="64"/>
        <v/>
      </c>
      <c r="F435" s="20" t="str">
        <f t="shared" si="70"/>
        <v/>
      </c>
      <c r="G435" s="6">
        <v>0</v>
      </c>
      <c r="H435" s="7" t="str">
        <f t="shared" si="65"/>
        <v/>
      </c>
      <c r="I435" s="13" t="str">
        <f t="shared" si="66"/>
        <v/>
      </c>
      <c r="J435" s="16" t="str">
        <f t="shared" si="72"/>
        <v/>
      </c>
      <c r="K435" s="17" t="str">
        <f t="shared" si="73"/>
        <v/>
      </c>
    </row>
    <row r="436" spans="2:11" x14ac:dyDescent="0.2">
      <c r="B436" s="8" t="str">
        <f t="shared" si="67"/>
        <v/>
      </c>
      <c r="C436" s="13" t="str">
        <f t="shared" si="71"/>
        <v/>
      </c>
      <c r="D436" s="13" t="str">
        <f t="shared" si="69"/>
        <v/>
      </c>
      <c r="E436" s="13" t="str">
        <f t="shared" si="64"/>
        <v/>
      </c>
      <c r="F436" s="13" t="str">
        <f t="shared" si="70"/>
        <v/>
      </c>
      <c r="G436" s="9">
        <v>0</v>
      </c>
      <c r="H436" s="10" t="str">
        <f t="shared" si="65"/>
        <v/>
      </c>
      <c r="I436" s="13" t="str">
        <f t="shared" si="66"/>
        <v/>
      </c>
      <c r="J436" s="16" t="str">
        <f t="shared" si="72"/>
        <v/>
      </c>
      <c r="K436" s="17" t="str">
        <f t="shared" si="73"/>
        <v/>
      </c>
    </row>
  </sheetData>
  <sheetProtection password="DA33" sheet="1" objects="1" scenarios="1" selectLockedCells="1"/>
  <mergeCells count="16">
    <mergeCell ref="B4:R4"/>
    <mergeCell ref="B6:H8"/>
    <mergeCell ref="B10:C10"/>
    <mergeCell ref="I2:L2"/>
    <mergeCell ref="B2:H2"/>
    <mergeCell ref="I3:L3"/>
    <mergeCell ref="B3:H3"/>
    <mergeCell ref="B11:C11"/>
    <mergeCell ref="B12:C12"/>
    <mergeCell ref="B13:C13"/>
    <mergeCell ref="O41:R41"/>
    <mergeCell ref="M11:N11"/>
    <mergeCell ref="M12:N12"/>
    <mergeCell ref="B14:C14"/>
    <mergeCell ref="I11:K11"/>
    <mergeCell ref="M15:R15"/>
  </mergeCells>
  <hyperlinks>
    <hyperlink ref="I3" r:id="rId1"/>
    <hyperlink ref="B3" r:id="rId2"/>
    <hyperlink ref="C3" r:id="rId3" display="http://marciniwuc.com/7-sposobow-na-kredyt-we-frankach/"/>
    <hyperlink ref="D3" r:id="rId4" display="http://marciniwuc.com/7-sposobow-na-kredyt-we-frankach/"/>
    <hyperlink ref="E3" r:id="rId5" display="http://marciniwuc.com/7-sposobow-na-kredyt-we-frankach/"/>
    <hyperlink ref="F3" r:id="rId6" display="http://marciniwuc.com/7-sposobow-na-kredyt-we-frankach/"/>
    <hyperlink ref="G3" r:id="rId7" display="http://marciniwuc.com/7-sposobow-na-kredyt-we-frankach/"/>
    <hyperlink ref="H3" r:id="rId8" display="http://marciniwuc.com/7-sposobow-na-kredyt-we-frankach/"/>
    <hyperlink ref="J3" r:id="rId9" display="mailto:duckdeducked@gmail.com"/>
    <hyperlink ref="K3" r:id="rId10" display="mailto:duckdeducked@gmail.com"/>
    <hyperlink ref="L3" r:id="rId11" display="mailto:duckdeducked@gmail.com"/>
  </hyperlinks>
  <pageMargins left="0.7" right="0.7" top="0.75" bottom="0.75" header="0.3" footer="0.3"/>
  <pageSetup paperSize="9" orientation="portrait" horizontalDpi="300" verticalDpi="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CHF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Kluczek</dc:creator>
  <cp:lastModifiedBy>Użytkownik Microsoft Office</cp:lastModifiedBy>
  <dcterms:created xsi:type="dcterms:W3CDTF">2017-06-03T20:43:15Z</dcterms:created>
  <dcterms:modified xsi:type="dcterms:W3CDTF">2017-06-13T20:03:41Z</dcterms:modified>
</cp:coreProperties>
</file>