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Firma 2016\01_Blog 2016\01_Wpisy 2016\2016-10-06 Straznik Przyszlosci\"/>
    </mc:Choice>
  </mc:AlternateContent>
  <bookViews>
    <workbookView xWindow="0" yWindow="0" windowWidth="23040" windowHeight="8370"/>
  </bookViews>
  <sheets>
    <sheet name="Arkusz1" sheetId="1" r:id="rId1"/>
  </sheets>
  <definedNames>
    <definedName name="_xlchart.v2.0" hidden="1">Arkusz1!$B$17:$B$19</definedName>
    <definedName name="_xlchart.v2.1" hidden="1">Arkusz1!$C$17:$C$19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C12" i="1"/>
  <c r="E25" i="1"/>
  <c r="C10" i="1"/>
  <c r="E26" i="1" l="1"/>
  <c r="E27" i="1" s="1"/>
  <c r="E28" i="1" s="1"/>
  <c r="F25" i="1"/>
  <c r="F26" i="1" s="1"/>
  <c r="J25" i="1"/>
  <c r="H26" i="1" s="1"/>
  <c r="D25" i="1" l="1"/>
  <c r="D26" i="1"/>
  <c r="E29" i="1"/>
  <c r="G26" i="1"/>
  <c r="F27" i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J26" i="1"/>
  <c r="H27" i="1" s="1"/>
  <c r="D28" i="1" l="1"/>
  <c r="D27" i="1"/>
  <c r="E30" i="1"/>
  <c r="D29" i="1"/>
  <c r="J27" i="1"/>
  <c r="H28" i="1" s="1"/>
  <c r="J28" i="1" s="1"/>
  <c r="H29" i="1" s="1"/>
  <c r="J29" i="1" s="1"/>
  <c r="G27" i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F50" i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E31" i="1" l="1"/>
  <c r="D30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G50" i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H30" i="1"/>
  <c r="E32" i="1" l="1"/>
  <c r="D31" i="1"/>
  <c r="J30" i="1"/>
  <c r="H31" i="1" s="1"/>
  <c r="J31" i="1" s="1"/>
  <c r="G62" i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F74" i="1"/>
  <c r="F75" i="1" s="1"/>
  <c r="F76" i="1" s="1"/>
  <c r="F77" i="1" s="1"/>
  <c r="E33" i="1" l="1"/>
  <c r="D32" i="1"/>
  <c r="F78" i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G74" i="1"/>
  <c r="G75" i="1" s="1"/>
  <c r="G76" i="1" s="1"/>
  <c r="G77" i="1" s="1"/>
  <c r="H32" i="1"/>
  <c r="J32" i="1" s="1"/>
  <c r="G78" i="1" l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E34" i="1"/>
  <c r="D33" i="1"/>
  <c r="F98" i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H33" i="1"/>
  <c r="J33" i="1" s="1"/>
  <c r="E35" i="1" l="1"/>
  <c r="D34" i="1"/>
  <c r="G98" i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F110" i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H34" i="1"/>
  <c r="J34" i="1" s="1"/>
  <c r="E36" i="1" l="1"/>
  <c r="D35" i="1"/>
  <c r="F122" i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G110" i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H35" i="1"/>
  <c r="J35" i="1" s="1"/>
  <c r="D36" i="1" l="1"/>
  <c r="I37" i="1" s="1"/>
  <c r="E37" i="1"/>
  <c r="G122" i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F134" i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H36" i="1"/>
  <c r="J36" i="1" s="1"/>
  <c r="E38" i="1" l="1"/>
  <c r="D37" i="1"/>
  <c r="F146" i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G134" i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H37" i="1"/>
  <c r="J37" i="1" s="1"/>
  <c r="H38" i="1" s="1"/>
  <c r="J38" i="1" s="1"/>
  <c r="H39" i="1" s="1"/>
  <c r="J39" i="1" s="1"/>
  <c r="H40" i="1" s="1"/>
  <c r="J40" i="1" s="1"/>
  <c r="H41" i="1" s="1"/>
  <c r="J41" i="1" s="1"/>
  <c r="H42" i="1" s="1"/>
  <c r="J42" i="1" s="1"/>
  <c r="H43" i="1" s="1"/>
  <c r="J43" i="1" s="1"/>
  <c r="H44" i="1" s="1"/>
  <c r="J44" i="1" s="1"/>
  <c r="H45" i="1" s="1"/>
  <c r="J45" i="1" s="1"/>
  <c r="H46" i="1" s="1"/>
  <c r="J46" i="1" s="1"/>
  <c r="H47" i="1" s="1"/>
  <c r="J47" i="1" s="1"/>
  <c r="H48" i="1" s="1"/>
  <c r="J48" i="1" s="1"/>
  <c r="D38" i="1" l="1"/>
  <c r="E39" i="1"/>
  <c r="G146" i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F158" i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H49" i="1"/>
  <c r="E40" i="1" l="1"/>
  <c r="D39" i="1"/>
  <c r="G158" i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F170" i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E41" i="1" l="1"/>
  <c r="D40" i="1"/>
  <c r="F182" i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G170" i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E42" i="1" l="1"/>
  <c r="D41" i="1"/>
  <c r="F194" i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G182" i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E43" i="1" l="1"/>
  <c r="D42" i="1"/>
  <c r="G194" i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C17" i="1" s="1"/>
  <c r="E44" i="1" l="1"/>
  <c r="D43" i="1"/>
  <c r="E45" i="1" l="1"/>
  <c r="D44" i="1"/>
  <c r="E46" i="1" l="1"/>
  <c r="D45" i="1"/>
  <c r="E47" i="1" l="1"/>
  <c r="D46" i="1"/>
  <c r="E48" i="1" l="1"/>
  <c r="D47" i="1"/>
  <c r="D48" i="1" l="1"/>
  <c r="I49" i="1" s="1"/>
  <c r="E49" i="1"/>
  <c r="D49" i="1" l="1"/>
  <c r="E50" i="1"/>
  <c r="J49" i="1"/>
  <c r="H50" i="1" s="1"/>
  <c r="J50" i="1" s="1"/>
  <c r="H51" i="1" s="1"/>
  <c r="J51" i="1" s="1"/>
  <c r="H52" i="1" s="1"/>
  <c r="J52" i="1" s="1"/>
  <c r="H53" i="1" s="1"/>
  <c r="J53" i="1" s="1"/>
  <c r="H54" i="1" s="1"/>
  <c r="J54" i="1" s="1"/>
  <c r="H55" i="1" s="1"/>
  <c r="J55" i="1" s="1"/>
  <c r="H56" i="1" s="1"/>
  <c r="J56" i="1" s="1"/>
  <c r="H57" i="1" s="1"/>
  <c r="J57" i="1" s="1"/>
  <c r="H58" i="1" s="1"/>
  <c r="J58" i="1" s="1"/>
  <c r="H59" i="1" s="1"/>
  <c r="J59" i="1" s="1"/>
  <c r="H60" i="1" s="1"/>
  <c r="J60" i="1" s="1"/>
  <c r="D50" i="1" l="1"/>
  <c r="E51" i="1"/>
  <c r="H61" i="1"/>
  <c r="E52" i="1" l="1"/>
  <c r="D51" i="1"/>
  <c r="E53" i="1" l="1"/>
  <c r="D52" i="1"/>
  <c r="E54" i="1" l="1"/>
  <c r="D53" i="1"/>
  <c r="E55" i="1" l="1"/>
  <c r="D54" i="1"/>
  <c r="E56" i="1" l="1"/>
  <c r="D55" i="1"/>
  <c r="E57" i="1" l="1"/>
  <c r="D56" i="1"/>
  <c r="E58" i="1" l="1"/>
  <c r="D57" i="1"/>
  <c r="E59" i="1" l="1"/>
  <c r="D58" i="1"/>
  <c r="E60" i="1" l="1"/>
  <c r="D59" i="1"/>
  <c r="D60" i="1" l="1"/>
  <c r="I61" i="1" s="1"/>
  <c r="E61" i="1"/>
  <c r="D61" i="1" l="1"/>
  <c r="E62" i="1"/>
  <c r="J61" i="1"/>
  <c r="H62" i="1" s="1"/>
  <c r="J62" i="1" s="1"/>
  <c r="H63" i="1" s="1"/>
  <c r="J63" i="1" s="1"/>
  <c r="H64" i="1" s="1"/>
  <c r="J64" i="1" s="1"/>
  <c r="H65" i="1" s="1"/>
  <c r="J65" i="1" s="1"/>
  <c r="H66" i="1" s="1"/>
  <c r="J66" i="1" s="1"/>
  <c r="H67" i="1" s="1"/>
  <c r="J67" i="1" s="1"/>
  <c r="H68" i="1" s="1"/>
  <c r="J68" i="1" s="1"/>
  <c r="H69" i="1" s="1"/>
  <c r="J69" i="1" s="1"/>
  <c r="H70" i="1" s="1"/>
  <c r="J70" i="1" s="1"/>
  <c r="H71" i="1" s="1"/>
  <c r="J71" i="1" s="1"/>
  <c r="H72" i="1" s="1"/>
  <c r="J72" i="1" s="1"/>
  <c r="D62" i="1" l="1"/>
  <c r="E63" i="1"/>
  <c r="H73" i="1"/>
  <c r="E64" i="1" l="1"/>
  <c r="D63" i="1"/>
  <c r="E65" i="1" l="1"/>
  <c r="D64" i="1"/>
  <c r="E66" i="1" l="1"/>
  <c r="D65" i="1"/>
  <c r="E67" i="1" l="1"/>
  <c r="D66" i="1"/>
  <c r="E68" i="1" l="1"/>
  <c r="D67" i="1"/>
  <c r="E69" i="1" l="1"/>
  <c r="D68" i="1"/>
  <c r="E70" i="1" l="1"/>
  <c r="D69" i="1"/>
  <c r="E71" i="1" l="1"/>
  <c r="D70" i="1"/>
  <c r="E72" i="1" l="1"/>
  <c r="D71" i="1"/>
  <c r="E73" i="1" l="1"/>
  <c r="D72" i="1"/>
  <c r="I73" i="1" s="1"/>
  <c r="J73" i="1" l="1"/>
  <c r="H74" i="1" s="1"/>
  <c r="J74" i="1" s="1"/>
  <c r="H75" i="1" s="1"/>
  <c r="J75" i="1" s="1"/>
  <c r="H76" i="1" s="1"/>
  <c r="J76" i="1" s="1"/>
  <c r="H77" i="1" s="1"/>
  <c r="J77" i="1" s="1"/>
  <c r="H78" i="1" s="1"/>
  <c r="J78" i="1" s="1"/>
  <c r="H79" i="1" s="1"/>
  <c r="J79" i="1" s="1"/>
  <c r="H80" i="1" s="1"/>
  <c r="J80" i="1" s="1"/>
  <c r="H81" i="1" s="1"/>
  <c r="J81" i="1" s="1"/>
  <c r="H82" i="1" s="1"/>
  <c r="J82" i="1" s="1"/>
  <c r="H83" i="1" s="1"/>
  <c r="J83" i="1" s="1"/>
  <c r="H84" i="1" s="1"/>
  <c r="J84" i="1" s="1"/>
  <c r="D73" i="1"/>
  <c r="E74" i="1"/>
  <c r="E75" i="1" l="1"/>
  <c r="D74" i="1"/>
  <c r="H85" i="1"/>
  <c r="D75" i="1" l="1"/>
  <c r="E76" i="1"/>
  <c r="E77" i="1" l="1"/>
  <c r="D76" i="1"/>
  <c r="E78" i="1" l="1"/>
  <c r="D77" i="1"/>
  <c r="E79" i="1" l="1"/>
  <c r="D78" i="1"/>
  <c r="E80" i="1" l="1"/>
  <c r="D79" i="1"/>
  <c r="E81" i="1" l="1"/>
  <c r="D80" i="1"/>
  <c r="E82" i="1" l="1"/>
  <c r="D81" i="1"/>
  <c r="E83" i="1" l="1"/>
  <c r="D82" i="1"/>
  <c r="E84" i="1" l="1"/>
  <c r="D83" i="1"/>
  <c r="D84" i="1" l="1"/>
  <c r="I85" i="1" s="1"/>
  <c r="E85" i="1"/>
  <c r="D85" i="1" l="1"/>
  <c r="E86" i="1"/>
  <c r="J85" i="1"/>
  <c r="H86" i="1" s="1"/>
  <c r="J86" i="1" s="1"/>
  <c r="H87" i="1" s="1"/>
  <c r="J87" i="1" s="1"/>
  <c r="H88" i="1" s="1"/>
  <c r="J88" i="1" s="1"/>
  <c r="H89" i="1" s="1"/>
  <c r="J89" i="1" s="1"/>
  <c r="H90" i="1" s="1"/>
  <c r="J90" i="1" s="1"/>
  <c r="H91" i="1" s="1"/>
  <c r="J91" i="1" s="1"/>
  <c r="H92" i="1" s="1"/>
  <c r="J92" i="1" s="1"/>
  <c r="H93" i="1" s="1"/>
  <c r="J93" i="1" s="1"/>
  <c r="H94" i="1" s="1"/>
  <c r="J94" i="1" s="1"/>
  <c r="H95" i="1" s="1"/>
  <c r="J95" i="1" s="1"/>
  <c r="H96" i="1" s="1"/>
  <c r="J96" i="1" s="1"/>
  <c r="D86" i="1" l="1"/>
  <c r="E87" i="1"/>
  <c r="H97" i="1"/>
  <c r="E88" i="1" l="1"/>
  <c r="D87" i="1"/>
  <c r="E89" i="1" l="1"/>
  <c r="D88" i="1"/>
  <c r="E90" i="1" l="1"/>
  <c r="D89" i="1"/>
  <c r="E91" i="1" l="1"/>
  <c r="D90" i="1"/>
  <c r="E92" i="1" l="1"/>
  <c r="D91" i="1"/>
  <c r="E93" i="1" l="1"/>
  <c r="D92" i="1"/>
  <c r="E94" i="1" l="1"/>
  <c r="D93" i="1"/>
  <c r="E95" i="1" l="1"/>
  <c r="D94" i="1"/>
  <c r="E96" i="1" l="1"/>
  <c r="D95" i="1"/>
  <c r="E97" i="1" l="1"/>
  <c r="D96" i="1"/>
  <c r="I97" i="1" s="1"/>
  <c r="J97" i="1" l="1"/>
  <c r="H98" i="1" s="1"/>
  <c r="J98" i="1" s="1"/>
  <c r="H99" i="1" s="1"/>
  <c r="J99" i="1" s="1"/>
  <c r="H100" i="1" s="1"/>
  <c r="J100" i="1" s="1"/>
  <c r="H101" i="1" s="1"/>
  <c r="J101" i="1" s="1"/>
  <c r="H102" i="1" s="1"/>
  <c r="J102" i="1" s="1"/>
  <c r="H103" i="1" s="1"/>
  <c r="J103" i="1" s="1"/>
  <c r="H104" i="1" s="1"/>
  <c r="J104" i="1" s="1"/>
  <c r="H105" i="1" s="1"/>
  <c r="J105" i="1" s="1"/>
  <c r="H106" i="1" s="1"/>
  <c r="J106" i="1" s="1"/>
  <c r="H107" i="1" s="1"/>
  <c r="J107" i="1" s="1"/>
  <c r="H108" i="1" s="1"/>
  <c r="J108" i="1" s="1"/>
  <c r="D97" i="1"/>
  <c r="E98" i="1"/>
  <c r="D98" i="1" l="1"/>
  <c r="E99" i="1"/>
  <c r="H109" i="1"/>
  <c r="D99" i="1" l="1"/>
  <c r="E100" i="1"/>
  <c r="E101" i="1" l="1"/>
  <c r="D100" i="1"/>
  <c r="E102" i="1" l="1"/>
  <c r="D101" i="1"/>
  <c r="E103" i="1" l="1"/>
  <c r="D102" i="1"/>
  <c r="E104" i="1" l="1"/>
  <c r="D103" i="1"/>
  <c r="E105" i="1" l="1"/>
  <c r="D104" i="1"/>
  <c r="E106" i="1" l="1"/>
  <c r="D105" i="1"/>
  <c r="E107" i="1" l="1"/>
  <c r="D106" i="1"/>
  <c r="E108" i="1" l="1"/>
  <c r="D107" i="1"/>
  <c r="D108" i="1" l="1"/>
  <c r="I109" i="1" s="1"/>
  <c r="J109" i="1" s="1"/>
  <c r="H110" i="1" s="1"/>
  <c r="J110" i="1" s="1"/>
  <c r="H111" i="1" s="1"/>
  <c r="J111" i="1" s="1"/>
  <c r="H112" i="1" s="1"/>
  <c r="J112" i="1" s="1"/>
  <c r="H113" i="1" s="1"/>
  <c r="J113" i="1" s="1"/>
  <c r="H114" i="1" s="1"/>
  <c r="J114" i="1" s="1"/>
  <c r="H115" i="1" s="1"/>
  <c r="J115" i="1" s="1"/>
  <c r="H116" i="1" s="1"/>
  <c r="J116" i="1" s="1"/>
  <c r="H117" i="1" s="1"/>
  <c r="J117" i="1" s="1"/>
  <c r="H118" i="1" s="1"/>
  <c r="J118" i="1" s="1"/>
  <c r="H119" i="1" s="1"/>
  <c r="J119" i="1" s="1"/>
  <c r="E109" i="1"/>
  <c r="D109" i="1" l="1"/>
  <c r="E110" i="1"/>
  <c r="H120" i="1"/>
  <c r="J120" i="1" s="1"/>
  <c r="D110" i="1" l="1"/>
  <c r="E111" i="1"/>
  <c r="H121" i="1"/>
  <c r="D111" i="1" l="1"/>
  <c r="E112" i="1"/>
  <c r="E113" i="1" l="1"/>
  <c r="D112" i="1"/>
  <c r="E114" i="1" l="1"/>
  <c r="D113" i="1"/>
  <c r="E115" i="1" l="1"/>
  <c r="D114" i="1"/>
  <c r="E116" i="1" l="1"/>
  <c r="D115" i="1"/>
  <c r="E117" i="1" l="1"/>
  <c r="D116" i="1"/>
  <c r="E118" i="1" l="1"/>
  <c r="D117" i="1"/>
  <c r="E119" i="1" l="1"/>
  <c r="D118" i="1"/>
  <c r="E120" i="1" l="1"/>
  <c r="D119" i="1"/>
  <c r="E121" i="1" l="1"/>
  <c r="D120" i="1"/>
  <c r="I121" i="1" s="1"/>
  <c r="J121" i="1" s="1"/>
  <c r="H122" i="1" s="1"/>
  <c r="J122" i="1" s="1"/>
  <c r="H123" i="1" s="1"/>
  <c r="J123" i="1" s="1"/>
  <c r="H124" i="1" s="1"/>
  <c r="J124" i="1" s="1"/>
  <c r="H125" i="1" s="1"/>
  <c r="J125" i="1" s="1"/>
  <c r="H126" i="1" s="1"/>
  <c r="J126" i="1" s="1"/>
  <c r="H127" i="1" s="1"/>
  <c r="J127" i="1" s="1"/>
  <c r="H128" i="1" s="1"/>
  <c r="J128" i="1" s="1"/>
  <c r="H129" i="1" s="1"/>
  <c r="J129" i="1" s="1"/>
  <c r="H130" i="1" s="1"/>
  <c r="J130" i="1" s="1"/>
  <c r="H131" i="1" s="1"/>
  <c r="J131" i="1" s="1"/>
  <c r="D121" i="1" l="1"/>
  <c r="E122" i="1"/>
  <c r="H132" i="1"/>
  <c r="J132" i="1" s="1"/>
  <c r="E123" i="1" l="1"/>
  <c r="D122" i="1"/>
  <c r="H133" i="1"/>
  <c r="E124" i="1" l="1"/>
  <c r="D123" i="1"/>
  <c r="E125" i="1" l="1"/>
  <c r="D124" i="1"/>
  <c r="E126" i="1" l="1"/>
  <c r="D125" i="1"/>
  <c r="E127" i="1" l="1"/>
  <c r="D126" i="1"/>
  <c r="E128" i="1" l="1"/>
  <c r="D127" i="1"/>
  <c r="E129" i="1" l="1"/>
  <c r="D128" i="1"/>
  <c r="E130" i="1" l="1"/>
  <c r="D129" i="1"/>
  <c r="E131" i="1" l="1"/>
  <c r="D130" i="1"/>
  <c r="E132" i="1" l="1"/>
  <c r="D131" i="1"/>
  <c r="E133" i="1" l="1"/>
  <c r="D132" i="1"/>
  <c r="I133" i="1" s="1"/>
  <c r="J133" i="1" s="1"/>
  <c r="H134" i="1" s="1"/>
  <c r="J134" i="1" s="1"/>
  <c r="H135" i="1" s="1"/>
  <c r="J135" i="1" s="1"/>
  <c r="H136" i="1" s="1"/>
  <c r="J136" i="1" s="1"/>
  <c r="H137" i="1" s="1"/>
  <c r="J137" i="1" s="1"/>
  <c r="H138" i="1" s="1"/>
  <c r="J138" i="1" s="1"/>
  <c r="H139" i="1" s="1"/>
  <c r="J139" i="1" s="1"/>
  <c r="H140" i="1" s="1"/>
  <c r="J140" i="1" s="1"/>
  <c r="H141" i="1" s="1"/>
  <c r="J141" i="1" s="1"/>
  <c r="H142" i="1" s="1"/>
  <c r="J142" i="1" s="1"/>
  <c r="H143" i="1" s="1"/>
  <c r="J143" i="1" s="1"/>
  <c r="D133" i="1" l="1"/>
  <c r="E134" i="1"/>
  <c r="H144" i="1"/>
  <c r="J144" i="1" s="1"/>
  <c r="D134" i="1" l="1"/>
  <c r="E135" i="1"/>
  <c r="H145" i="1"/>
  <c r="D135" i="1" l="1"/>
  <c r="E136" i="1"/>
  <c r="E137" i="1" l="1"/>
  <c r="D136" i="1"/>
  <c r="E138" i="1" l="1"/>
  <c r="D137" i="1"/>
  <c r="E139" i="1" l="1"/>
  <c r="D138" i="1"/>
  <c r="E140" i="1" l="1"/>
  <c r="D139" i="1"/>
  <c r="E141" i="1" l="1"/>
  <c r="D140" i="1"/>
  <c r="E142" i="1" l="1"/>
  <c r="D141" i="1"/>
  <c r="E143" i="1" l="1"/>
  <c r="D142" i="1"/>
  <c r="E144" i="1" l="1"/>
  <c r="D143" i="1"/>
  <c r="E145" i="1" l="1"/>
  <c r="D144" i="1"/>
  <c r="I145" i="1" s="1"/>
  <c r="J145" i="1" s="1"/>
  <c r="H146" i="1" s="1"/>
  <c r="J146" i="1" s="1"/>
  <c r="H147" i="1" s="1"/>
  <c r="J147" i="1" s="1"/>
  <c r="H148" i="1" s="1"/>
  <c r="J148" i="1" s="1"/>
  <c r="H149" i="1" s="1"/>
  <c r="J149" i="1" s="1"/>
  <c r="H150" i="1" s="1"/>
  <c r="J150" i="1" s="1"/>
  <c r="H151" i="1" s="1"/>
  <c r="J151" i="1" s="1"/>
  <c r="H152" i="1" s="1"/>
  <c r="J152" i="1" s="1"/>
  <c r="H153" i="1" s="1"/>
  <c r="J153" i="1" s="1"/>
  <c r="H154" i="1" s="1"/>
  <c r="J154" i="1" s="1"/>
  <c r="H155" i="1" s="1"/>
  <c r="J155" i="1" s="1"/>
  <c r="E146" i="1" l="1"/>
  <c r="D145" i="1"/>
  <c r="H156" i="1"/>
  <c r="J156" i="1" s="1"/>
  <c r="E147" i="1" l="1"/>
  <c r="D146" i="1"/>
  <c r="H157" i="1"/>
  <c r="E148" i="1" l="1"/>
  <c r="D147" i="1"/>
  <c r="E149" i="1" l="1"/>
  <c r="D148" i="1"/>
  <c r="E150" i="1" l="1"/>
  <c r="D149" i="1"/>
  <c r="E151" i="1" l="1"/>
  <c r="D150" i="1"/>
  <c r="E152" i="1" l="1"/>
  <c r="D151" i="1"/>
  <c r="E153" i="1" l="1"/>
  <c r="D152" i="1"/>
  <c r="E154" i="1" l="1"/>
  <c r="D153" i="1"/>
  <c r="E155" i="1" l="1"/>
  <c r="D154" i="1"/>
  <c r="E156" i="1" l="1"/>
  <c r="D155" i="1"/>
  <c r="E157" i="1" l="1"/>
  <c r="D156" i="1"/>
  <c r="I157" i="1" s="1"/>
  <c r="J157" i="1" s="1"/>
  <c r="H158" i="1" s="1"/>
  <c r="J158" i="1" s="1"/>
  <c r="H159" i="1" s="1"/>
  <c r="J159" i="1" s="1"/>
  <c r="H160" i="1" s="1"/>
  <c r="J160" i="1" s="1"/>
  <c r="H161" i="1" s="1"/>
  <c r="J161" i="1" s="1"/>
  <c r="H162" i="1" s="1"/>
  <c r="J162" i="1" s="1"/>
  <c r="H163" i="1" s="1"/>
  <c r="J163" i="1" s="1"/>
  <c r="H164" i="1" s="1"/>
  <c r="J164" i="1" s="1"/>
  <c r="H165" i="1" s="1"/>
  <c r="J165" i="1" s="1"/>
  <c r="H166" i="1" s="1"/>
  <c r="J166" i="1" s="1"/>
  <c r="H167" i="1" s="1"/>
  <c r="J167" i="1" s="1"/>
  <c r="E158" i="1" l="1"/>
  <c r="D157" i="1"/>
  <c r="H168" i="1"/>
  <c r="J168" i="1" s="1"/>
  <c r="E159" i="1" l="1"/>
  <c r="D158" i="1"/>
  <c r="H169" i="1"/>
  <c r="E160" i="1" l="1"/>
  <c r="D159" i="1"/>
  <c r="E161" i="1" l="1"/>
  <c r="D160" i="1"/>
  <c r="E162" i="1" l="1"/>
  <c r="D161" i="1"/>
  <c r="E163" i="1" l="1"/>
  <c r="D162" i="1"/>
  <c r="E164" i="1" l="1"/>
  <c r="D163" i="1"/>
  <c r="E165" i="1" l="1"/>
  <c r="D164" i="1"/>
  <c r="E166" i="1" l="1"/>
  <c r="D165" i="1"/>
  <c r="E167" i="1" l="1"/>
  <c r="D166" i="1"/>
  <c r="E168" i="1" l="1"/>
  <c r="D167" i="1"/>
  <c r="E169" i="1" l="1"/>
  <c r="D168" i="1"/>
  <c r="I169" i="1" s="1"/>
  <c r="J169" i="1" s="1"/>
  <c r="H170" i="1" s="1"/>
  <c r="J170" i="1" s="1"/>
  <c r="H171" i="1" s="1"/>
  <c r="J171" i="1" s="1"/>
  <c r="H172" i="1" s="1"/>
  <c r="J172" i="1" s="1"/>
  <c r="H173" i="1" s="1"/>
  <c r="J173" i="1" s="1"/>
  <c r="H174" i="1" s="1"/>
  <c r="J174" i="1" s="1"/>
  <c r="H175" i="1" s="1"/>
  <c r="J175" i="1" s="1"/>
  <c r="H176" i="1" s="1"/>
  <c r="J176" i="1" s="1"/>
  <c r="H177" i="1" s="1"/>
  <c r="J177" i="1" s="1"/>
  <c r="H178" i="1" s="1"/>
  <c r="J178" i="1" s="1"/>
  <c r="H179" i="1" s="1"/>
  <c r="J179" i="1" s="1"/>
  <c r="E170" i="1" l="1"/>
  <c r="D169" i="1"/>
  <c r="H180" i="1"/>
  <c r="J180" i="1" s="1"/>
  <c r="D170" i="1" l="1"/>
  <c r="E171" i="1"/>
  <c r="H181" i="1"/>
  <c r="E172" i="1" l="1"/>
  <c r="D171" i="1"/>
  <c r="E173" i="1" l="1"/>
  <c r="D172" i="1"/>
  <c r="E174" i="1" l="1"/>
  <c r="D173" i="1"/>
  <c r="E175" i="1" l="1"/>
  <c r="D174" i="1"/>
  <c r="E176" i="1" l="1"/>
  <c r="D175" i="1"/>
  <c r="E177" i="1" l="1"/>
  <c r="D176" i="1"/>
  <c r="E178" i="1" l="1"/>
  <c r="D177" i="1"/>
  <c r="E179" i="1" l="1"/>
  <c r="D178" i="1"/>
  <c r="E180" i="1" l="1"/>
  <c r="D179" i="1"/>
  <c r="E181" i="1" l="1"/>
  <c r="D180" i="1"/>
  <c r="I181" i="1" s="1"/>
  <c r="J181" i="1" s="1"/>
  <c r="H182" i="1" s="1"/>
  <c r="J182" i="1" s="1"/>
  <c r="H183" i="1" s="1"/>
  <c r="J183" i="1" s="1"/>
  <c r="H184" i="1" s="1"/>
  <c r="J184" i="1" s="1"/>
  <c r="H185" i="1" s="1"/>
  <c r="J185" i="1" s="1"/>
  <c r="H186" i="1" s="1"/>
  <c r="J186" i="1" s="1"/>
  <c r="H187" i="1" s="1"/>
  <c r="J187" i="1" s="1"/>
  <c r="H188" i="1" s="1"/>
  <c r="J188" i="1" s="1"/>
  <c r="H189" i="1" s="1"/>
  <c r="J189" i="1" s="1"/>
  <c r="H190" i="1" s="1"/>
  <c r="J190" i="1" s="1"/>
  <c r="H191" i="1" s="1"/>
  <c r="J191" i="1" s="1"/>
  <c r="D181" i="1" l="1"/>
  <c r="E182" i="1"/>
  <c r="H192" i="1"/>
  <c r="J192" i="1" s="1"/>
  <c r="E183" i="1" l="1"/>
  <c r="D182" i="1"/>
  <c r="H193" i="1"/>
  <c r="E184" i="1" l="1"/>
  <c r="D183" i="1"/>
  <c r="E185" i="1" l="1"/>
  <c r="D184" i="1"/>
  <c r="E186" i="1" l="1"/>
  <c r="D185" i="1"/>
  <c r="E187" i="1" l="1"/>
  <c r="D186" i="1"/>
  <c r="E188" i="1" l="1"/>
  <c r="D187" i="1"/>
  <c r="E189" i="1" l="1"/>
  <c r="D188" i="1"/>
  <c r="E190" i="1" l="1"/>
  <c r="D189" i="1"/>
  <c r="E191" i="1" l="1"/>
  <c r="D190" i="1"/>
  <c r="E192" i="1" l="1"/>
  <c r="D191" i="1"/>
  <c r="E193" i="1" l="1"/>
  <c r="D192" i="1"/>
  <c r="I193" i="1" s="1"/>
  <c r="J193" i="1" s="1"/>
  <c r="H194" i="1" s="1"/>
  <c r="J194" i="1" s="1"/>
  <c r="H195" i="1" s="1"/>
  <c r="J195" i="1" s="1"/>
  <c r="H196" i="1" s="1"/>
  <c r="J196" i="1" s="1"/>
  <c r="H197" i="1" s="1"/>
  <c r="J197" i="1" s="1"/>
  <c r="H198" i="1" s="1"/>
  <c r="J198" i="1" s="1"/>
  <c r="H199" i="1" s="1"/>
  <c r="J199" i="1" s="1"/>
  <c r="H200" i="1" s="1"/>
  <c r="J200" i="1" s="1"/>
  <c r="H201" i="1" s="1"/>
  <c r="J201" i="1" s="1"/>
  <c r="H202" i="1" s="1"/>
  <c r="J202" i="1" s="1"/>
  <c r="H203" i="1" s="1"/>
  <c r="J203" i="1" s="1"/>
  <c r="E194" i="1" l="1"/>
  <c r="D193" i="1"/>
  <c r="H204" i="1"/>
  <c r="D194" i="1" l="1"/>
  <c r="E195" i="1"/>
  <c r="J204" i="1"/>
  <c r="C19" i="1"/>
  <c r="E196" i="1" l="1"/>
  <c r="D195" i="1"/>
  <c r="E197" i="1" l="1"/>
  <c r="D196" i="1"/>
  <c r="E198" i="1" l="1"/>
  <c r="D197" i="1"/>
  <c r="E199" i="1" l="1"/>
  <c r="D198" i="1"/>
  <c r="E200" i="1" l="1"/>
  <c r="D199" i="1"/>
  <c r="E201" i="1" l="1"/>
  <c r="D200" i="1"/>
  <c r="E202" i="1" l="1"/>
  <c r="D201" i="1"/>
  <c r="E203" i="1" l="1"/>
  <c r="D202" i="1"/>
  <c r="E204" i="1" l="1"/>
  <c r="D204" i="1" s="1"/>
  <c r="D203" i="1"/>
  <c r="I205" i="1" l="1"/>
  <c r="C18" i="1" l="1"/>
  <c r="C20" i="1" s="1"/>
  <c r="J205" i="1"/>
</calcChain>
</file>

<file path=xl/sharedStrings.xml><?xml version="1.0" encoding="utf-8"?>
<sst xmlns="http://schemas.openxmlformats.org/spreadsheetml/2006/main" count="24" uniqueCount="22">
  <si>
    <t>miesiąc</t>
  </si>
  <si>
    <t>składka inwestycyjna</t>
  </si>
  <si>
    <t>Wartość inwestycji</t>
  </si>
  <si>
    <t>maksymalna kwota premii</t>
  </si>
  <si>
    <t>zakładana średnia roczna stopa zwrotu z funduszu:</t>
  </si>
  <si>
    <t>roczna indeksacja składki</t>
  </si>
  <si>
    <t>% rocznej premii</t>
  </si>
  <si>
    <t>zysk z inwestycji</t>
  </si>
  <si>
    <t>premia</t>
  </si>
  <si>
    <t>DANE WEJŚCIOWE:</t>
  </si>
  <si>
    <t>WYNIKI:</t>
  </si>
  <si>
    <t>Suma wpłaconych składek inwestycyjnych:</t>
  </si>
  <si>
    <t>Suma wypłaconych premii rocznych:</t>
  </si>
  <si>
    <t>Zyski wypracowane przez fundusz</t>
  </si>
  <si>
    <t>Łączna wartość inwestycji na zakończenie</t>
  </si>
  <si>
    <r>
      <t xml:space="preserve">Analiza wyników lokowania składki inwestycyjnej w produkcie </t>
    </r>
    <r>
      <rPr>
        <b/>
        <sz val="11"/>
        <color theme="1"/>
        <rFont val="Calibri"/>
        <family val="2"/>
        <charset val="238"/>
        <scheme val="minor"/>
      </rPr>
      <t>"Sposób na Przyszłość"</t>
    </r>
  </si>
  <si>
    <t>składka ochronna</t>
  </si>
  <si>
    <t>łączna składka miesięczna</t>
  </si>
  <si>
    <t xml:space="preserve">łączna składka </t>
  </si>
  <si>
    <t>składka inwestycyjna - narastająco</t>
  </si>
  <si>
    <r>
      <t xml:space="preserve">przy założeniu skorzystania z promocji "Strażnik Przyszłośći" </t>
    </r>
    <r>
      <rPr>
        <b/>
        <sz val="11"/>
        <color theme="1"/>
        <rFont val="Calibri"/>
        <family val="2"/>
        <charset val="238"/>
        <scheme val="minor"/>
      </rPr>
      <t>przez 15 lat</t>
    </r>
  </si>
  <si>
    <r>
      <t xml:space="preserve">opis produktu znajdzisz tutaj: </t>
    </r>
    <r>
      <rPr>
        <b/>
        <sz val="11"/>
        <color theme="8"/>
        <rFont val="Calibri"/>
        <family val="2"/>
        <charset val="238"/>
        <scheme val="minor"/>
      </rPr>
      <t>(LINK)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</si>
</sst>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#,##0\ &quot;zł&quot;"/>
    <numFmt numFmtId="166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165" fontId="0" fillId="2" borderId="0" xfId="0" applyNumberFormat="1" applyFill="1"/>
    <xf numFmtId="0" fontId="0" fillId="3" borderId="1" xfId="0" applyFill="1" applyBorder="1" applyAlignment="1">
      <alignment horizontal="justify" vertical="justify"/>
    </xf>
    <xf numFmtId="0" fontId="0" fillId="0" borderId="1" xfId="0" applyBorder="1"/>
    <xf numFmtId="165" fontId="0" fillId="0" borderId="1" xfId="0" applyNumberFormat="1" applyBorder="1"/>
    <xf numFmtId="0" fontId="0" fillId="3" borderId="0" xfId="0" applyFill="1"/>
    <xf numFmtId="9" fontId="0" fillId="3" borderId="1" xfId="0" applyNumberFormat="1" applyFill="1" applyBorder="1"/>
    <xf numFmtId="165" fontId="0" fillId="3" borderId="1" xfId="0" applyNumberFormat="1" applyFill="1" applyBorder="1"/>
    <xf numFmtId="0" fontId="0" fillId="3" borderId="1" xfId="0" applyFill="1" applyBorder="1"/>
    <xf numFmtId="0" fontId="0" fillId="4" borderId="0" xfId="0" applyFill="1"/>
    <xf numFmtId="9" fontId="0" fillId="4" borderId="0" xfId="0" applyNumberFormat="1" applyFill="1"/>
    <xf numFmtId="165" fontId="0" fillId="4" borderId="0" xfId="0" applyNumberFormat="1" applyFill="1"/>
    <xf numFmtId="165" fontId="0" fillId="5" borderId="1" xfId="0" applyNumberFormat="1" applyFill="1" applyBorder="1"/>
    <xf numFmtId="165" fontId="2" fillId="6" borderId="1" xfId="0" applyNumberFormat="1" applyFont="1" applyFill="1" applyBorder="1"/>
    <xf numFmtId="165" fontId="0" fillId="4" borderId="0" xfId="0" applyNumberFormat="1" applyFill="1" applyBorder="1"/>
    <xf numFmtId="166" fontId="0" fillId="5" borderId="1" xfId="0" applyNumberFormat="1" applyFill="1" applyBorder="1"/>
    <xf numFmtId="166" fontId="0" fillId="3" borderId="1" xfId="0" applyNumberFormat="1" applyFill="1" applyBorder="1"/>
    <xf numFmtId="14" fontId="0" fillId="4" borderId="0" xfId="0" applyNumberFormat="1" applyFill="1"/>
    <xf numFmtId="0" fontId="0" fillId="0" borderId="0" xfId="0" applyAlignment="1">
      <alignment horizontal="right"/>
    </xf>
    <xf numFmtId="165" fontId="0" fillId="0" borderId="0" xfId="0" applyNumberFormat="1" applyFill="1" applyBorder="1"/>
    <xf numFmtId="0" fontId="3" fillId="0" borderId="0" xfId="0" applyFont="1"/>
    <xf numFmtId="0" fontId="3" fillId="4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waterfall" uniqueId="{963B27D5-8BE4-4FAA-AFC7-CB0742956898}">
          <cx:spPr>
            <a:solidFill>
              <a:schemeClr val="accent2"/>
            </a:solidFill>
          </cx:spPr>
          <cx:dataLabels pos="outEnd"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 gapWidth="0.189999998"/>
        <cx:tickLabels/>
      </cx:axis>
      <cx:axis id="1">
        <cx:valScaling/>
        <cx:majorGridlines/>
        <cx:tickLabels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83821</xdr:colOff>
      <xdr:row>4</xdr:row>
      <xdr:rowOff>180976</xdr:rowOff>
    </xdr:from>
    <xdr:to>
      <xdr:col>8</xdr:col>
      <xdr:colOff>411480</xdr:colOff>
      <xdr:row>21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Wykres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36746" y="942976"/>
              <a:ext cx="4480559" cy="30860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447675</xdr:colOff>
      <xdr:row>2</xdr:row>
      <xdr:rowOff>55278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3667125" cy="388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0"/>
  <sheetViews>
    <sheetView tabSelected="1" zoomScale="115" zoomScaleNormal="115" workbookViewId="0">
      <selection activeCell="P21" sqref="P21"/>
    </sheetView>
  </sheetViews>
  <sheetFormatPr defaultRowHeight="15" x14ac:dyDescent="0.25"/>
  <cols>
    <col min="1" max="1" width="4.5" customWidth="1"/>
    <col min="2" max="2" width="42.75" customWidth="1"/>
    <col min="3" max="5" width="9.875" customWidth="1"/>
    <col min="6" max="6" width="11.75" customWidth="1"/>
    <col min="7" max="7" width="13.875" customWidth="1"/>
    <col min="8" max="8" width="9.125" bestFit="1" customWidth="1"/>
  </cols>
  <sheetData>
    <row r="1" spans="1:17" x14ac:dyDescent="0.25">
      <c r="A1" s="27"/>
      <c r="B1" s="15"/>
      <c r="C1" s="15"/>
      <c r="D1" s="15" t="s">
        <v>15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7"/>
      <c r="B2" s="15"/>
      <c r="C2" s="15"/>
      <c r="D2" s="15" t="s">
        <v>20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27"/>
      <c r="B3" s="15"/>
      <c r="C3" s="15"/>
      <c r="D3" s="15" t="s">
        <v>21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25">
      <c r="A4" s="2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25">
      <c r="A5" s="27"/>
      <c r="B5" s="15"/>
      <c r="C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27"/>
      <c r="B6" s="11" t="s">
        <v>9</v>
      </c>
      <c r="C6" s="1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27"/>
      <c r="B7" s="9" t="s">
        <v>16</v>
      </c>
      <c r="C7" s="18">
        <v>200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x14ac:dyDescent="0.25">
      <c r="A8" s="27"/>
      <c r="B8" s="9" t="s">
        <v>1</v>
      </c>
      <c r="C8" s="18">
        <v>300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x14ac:dyDescent="0.25">
      <c r="A9" s="27"/>
      <c r="B9" s="9" t="s">
        <v>4</v>
      </c>
      <c r="C9" s="21">
        <v>3.5999999999999997E-2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7"/>
      <c r="B10" s="9" t="s">
        <v>17</v>
      </c>
      <c r="C10" s="13">
        <f>C7+C8</f>
        <v>500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7"/>
      <c r="B11" s="9" t="s">
        <v>5</v>
      </c>
      <c r="C11" s="22">
        <v>0.03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x14ac:dyDescent="0.25">
      <c r="A12" s="27"/>
      <c r="B12" s="9" t="s">
        <v>6</v>
      </c>
      <c r="C12" s="12">
        <f>IF($C$7&lt;80,0,IF($C$7&gt;=150,100%,33%))</f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x14ac:dyDescent="0.25">
      <c r="A13" s="27"/>
      <c r="B13" s="9" t="s">
        <v>3</v>
      </c>
      <c r="C13" s="13">
        <v>500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A14" s="27"/>
      <c r="B14" s="4"/>
      <c r="C14" s="2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5">
      <c r="A15" s="27"/>
      <c r="B15" s="15"/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x14ac:dyDescent="0.25">
      <c r="A16" s="27"/>
      <c r="B16" s="14" t="s">
        <v>10</v>
      </c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25">
      <c r="A17" s="27"/>
      <c r="B17" s="9" t="s">
        <v>11</v>
      </c>
      <c r="C17" s="10">
        <f>G204</f>
        <v>66956.089992091729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25">
      <c r="A18" s="27"/>
      <c r="B18" s="9" t="s">
        <v>12</v>
      </c>
      <c r="C18" s="10">
        <f>SUM(I28:I205)</f>
        <v>7500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25">
      <c r="A19" s="27"/>
      <c r="B19" s="9" t="s">
        <v>13</v>
      </c>
      <c r="C19" s="10">
        <f>SUM(H25:H204)</f>
        <v>22150.100864844433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ht="15.75" x14ac:dyDescent="0.25">
      <c r="A20" s="27"/>
      <c r="B20" s="9" t="s">
        <v>14</v>
      </c>
      <c r="C20" s="19">
        <f>C17+C18+C19</f>
        <v>96606.190856936155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5">
      <c r="A21" s="27"/>
      <c r="B21" s="15"/>
      <c r="C21" s="17"/>
      <c r="D21" s="17"/>
      <c r="E21" s="1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25">
      <c r="A22" s="27"/>
      <c r="B22" s="15"/>
      <c r="C22" s="17"/>
      <c r="D22" s="17"/>
      <c r="E22" s="1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25">
      <c r="A23" s="27"/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46.15" customHeight="1" x14ac:dyDescent="0.25">
      <c r="A24" s="27"/>
      <c r="B24" s="24"/>
      <c r="C24" s="8" t="s">
        <v>0</v>
      </c>
      <c r="D24" s="8" t="s">
        <v>18</v>
      </c>
      <c r="E24" s="8" t="s">
        <v>16</v>
      </c>
      <c r="F24" s="8" t="s">
        <v>1</v>
      </c>
      <c r="G24" s="8" t="s">
        <v>19</v>
      </c>
      <c r="H24" s="8" t="s">
        <v>7</v>
      </c>
      <c r="I24" s="8" t="s">
        <v>8</v>
      </c>
      <c r="J24" s="8" t="s">
        <v>2</v>
      </c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25">
      <c r="A25" s="27"/>
      <c r="B25" s="23">
        <v>42745</v>
      </c>
      <c r="C25">
        <v>1</v>
      </c>
      <c r="D25" s="2">
        <f>E25+F25</f>
        <v>500</v>
      </c>
      <c r="E25" s="2">
        <f>C7</f>
        <v>200</v>
      </c>
      <c r="F25" s="2">
        <f>$C$8</f>
        <v>300</v>
      </c>
      <c r="G25" s="2">
        <f>F25</f>
        <v>300</v>
      </c>
      <c r="H25" s="1">
        <v>0</v>
      </c>
      <c r="I25" s="2"/>
      <c r="J25" s="2">
        <f>G25+H25+I25</f>
        <v>300</v>
      </c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25">
      <c r="A26" s="27"/>
      <c r="B26" s="23">
        <v>42776</v>
      </c>
      <c r="C26">
        <v>2</v>
      </c>
      <c r="D26" s="2">
        <f t="shared" ref="D26:D89" si="0">E26+F26</f>
        <v>500</v>
      </c>
      <c r="E26" s="2">
        <f>E25</f>
        <v>200</v>
      </c>
      <c r="F26" s="2">
        <f>F25</f>
        <v>300</v>
      </c>
      <c r="G26" s="2">
        <f>F26+G25</f>
        <v>600</v>
      </c>
      <c r="H26" s="1">
        <f>J25*$C$9/12</f>
        <v>0.89999999999999991</v>
      </c>
      <c r="I26" s="2"/>
      <c r="J26" s="2">
        <f>J25+F26+H26+I26</f>
        <v>600.9</v>
      </c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25">
      <c r="A27" s="27"/>
      <c r="B27" s="23">
        <v>42804</v>
      </c>
      <c r="C27">
        <v>3</v>
      </c>
      <c r="D27" s="2">
        <f t="shared" si="0"/>
        <v>500</v>
      </c>
      <c r="E27" s="2">
        <f t="shared" ref="E27:E36" si="1">E26</f>
        <v>200</v>
      </c>
      <c r="F27" s="2">
        <f t="shared" ref="F27:F36" si="2">F26</f>
        <v>300</v>
      </c>
      <c r="G27" s="2">
        <f t="shared" ref="G27:G90" si="3">F27+G26</f>
        <v>900</v>
      </c>
      <c r="H27" s="1">
        <f t="shared" ref="H27:H90" si="4">J26*$C$9/12</f>
        <v>1.8026999999999997</v>
      </c>
      <c r="I27" s="2"/>
      <c r="J27" s="2">
        <f t="shared" ref="J27:J90" si="5">J26+F27+H27+I27</f>
        <v>902.70269999999994</v>
      </c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25">
      <c r="A28" s="27"/>
      <c r="B28" s="23">
        <v>42835</v>
      </c>
      <c r="C28">
        <v>4</v>
      </c>
      <c r="D28" s="2">
        <f t="shared" si="0"/>
        <v>500</v>
      </c>
      <c r="E28" s="2">
        <f t="shared" si="1"/>
        <v>200</v>
      </c>
      <c r="F28" s="2">
        <f t="shared" si="2"/>
        <v>300</v>
      </c>
      <c r="G28" s="2">
        <f t="shared" si="3"/>
        <v>1200</v>
      </c>
      <c r="H28" s="1">
        <f t="shared" si="4"/>
        <v>2.7081081</v>
      </c>
      <c r="I28" s="2"/>
      <c r="J28" s="2">
        <f t="shared" si="5"/>
        <v>1205.4108080999997</v>
      </c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25">
      <c r="A29" s="27"/>
      <c r="B29" s="23">
        <v>42865</v>
      </c>
      <c r="C29">
        <v>5</v>
      </c>
      <c r="D29" s="2">
        <f t="shared" si="0"/>
        <v>500</v>
      </c>
      <c r="E29" s="2">
        <f t="shared" si="1"/>
        <v>200</v>
      </c>
      <c r="F29" s="2">
        <f t="shared" si="2"/>
        <v>300</v>
      </c>
      <c r="G29" s="2">
        <f t="shared" si="3"/>
        <v>1500</v>
      </c>
      <c r="H29" s="1">
        <f t="shared" si="4"/>
        <v>3.6162324242999992</v>
      </c>
      <c r="I29" s="2"/>
      <c r="J29" s="2">
        <f t="shared" si="5"/>
        <v>1509.0270405242998</v>
      </c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25">
      <c r="A30" s="27"/>
      <c r="B30" s="23">
        <v>42896</v>
      </c>
      <c r="C30">
        <v>6</v>
      </c>
      <c r="D30" s="2">
        <f t="shared" si="0"/>
        <v>500</v>
      </c>
      <c r="E30" s="2">
        <f t="shared" si="1"/>
        <v>200</v>
      </c>
      <c r="F30" s="2">
        <f t="shared" si="2"/>
        <v>300</v>
      </c>
      <c r="G30" s="2">
        <f t="shared" si="3"/>
        <v>1800</v>
      </c>
      <c r="H30" s="1">
        <f t="shared" si="4"/>
        <v>4.5270811215728992</v>
      </c>
      <c r="I30" s="2"/>
      <c r="J30" s="2">
        <f t="shared" si="5"/>
        <v>1813.5541216458726</v>
      </c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25">
      <c r="A31" s="27"/>
      <c r="B31" s="23">
        <v>42926</v>
      </c>
      <c r="C31">
        <v>7</v>
      </c>
      <c r="D31" s="2">
        <f t="shared" si="0"/>
        <v>500</v>
      </c>
      <c r="E31" s="2">
        <f t="shared" si="1"/>
        <v>200</v>
      </c>
      <c r="F31" s="2">
        <f t="shared" si="2"/>
        <v>300</v>
      </c>
      <c r="G31" s="2">
        <f t="shared" si="3"/>
        <v>2100</v>
      </c>
      <c r="H31" s="1">
        <f t="shared" si="4"/>
        <v>5.4406623649376167</v>
      </c>
      <c r="I31" s="2"/>
      <c r="J31" s="2">
        <f t="shared" si="5"/>
        <v>2118.9947840108098</v>
      </c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25">
      <c r="A32" s="27"/>
      <c r="B32" s="23">
        <v>42957</v>
      </c>
      <c r="C32">
        <v>8</v>
      </c>
      <c r="D32" s="2">
        <f t="shared" si="0"/>
        <v>500</v>
      </c>
      <c r="E32" s="2">
        <f t="shared" si="1"/>
        <v>200</v>
      </c>
      <c r="F32" s="2">
        <f t="shared" si="2"/>
        <v>300</v>
      </c>
      <c r="G32" s="2">
        <f t="shared" si="3"/>
        <v>2400</v>
      </c>
      <c r="H32" s="1">
        <f t="shared" si="4"/>
        <v>6.3569843520324296</v>
      </c>
      <c r="I32" s="2"/>
      <c r="J32" s="2">
        <f t="shared" si="5"/>
        <v>2425.351768362842</v>
      </c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25">
      <c r="A33" s="27"/>
      <c r="B33" s="23">
        <v>42988</v>
      </c>
      <c r="C33">
        <v>9</v>
      </c>
      <c r="D33" s="2">
        <f t="shared" si="0"/>
        <v>500</v>
      </c>
      <c r="E33" s="2">
        <f t="shared" si="1"/>
        <v>200</v>
      </c>
      <c r="F33" s="2">
        <f t="shared" si="2"/>
        <v>300</v>
      </c>
      <c r="G33" s="2">
        <f t="shared" si="3"/>
        <v>2700</v>
      </c>
      <c r="H33" s="1">
        <f t="shared" si="4"/>
        <v>7.2760553050885255</v>
      </c>
      <c r="I33" s="2"/>
      <c r="J33" s="2">
        <f t="shared" si="5"/>
        <v>2732.6278236679304</v>
      </c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25">
      <c r="A34" s="27"/>
      <c r="B34" s="23">
        <v>43018</v>
      </c>
      <c r="C34">
        <v>10</v>
      </c>
      <c r="D34" s="2">
        <f t="shared" si="0"/>
        <v>500</v>
      </c>
      <c r="E34" s="2">
        <f t="shared" si="1"/>
        <v>200</v>
      </c>
      <c r="F34" s="2">
        <f t="shared" si="2"/>
        <v>300</v>
      </c>
      <c r="G34" s="2">
        <f t="shared" si="3"/>
        <v>3000</v>
      </c>
      <c r="H34" s="1">
        <f t="shared" si="4"/>
        <v>8.1978834710037898</v>
      </c>
      <c r="I34" s="2"/>
      <c r="J34" s="2">
        <f t="shared" si="5"/>
        <v>3040.8257071389344</v>
      </c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27"/>
      <c r="B35" s="23">
        <v>43049</v>
      </c>
      <c r="C35">
        <v>11</v>
      </c>
      <c r="D35" s="2">
        <f t="shared" si="0"/>
        <v>500</v>
      </c>
      <c r="E35" s="2">
        <f t="shared" si="1"/>
        <v>200</v>
      </c>
      <c r="F35" s="2">
        <f t="shared" si="2"/>
        <v>300</v>
      </c>
      <c r="G35" s="2">
        <f t="shared" si="3"/>
        <v>3300</v>
      </c>
      <c r="H35" s="1">
        <f t="shared" si="4"/>
        <v>9.1224771214168019</v>
      </c>
      <c r="I35" s="2"/>
      <c r="J35" s="2">
        <f t="shared" si="5"/>
        <v>3349.9481842603514</v>
      </c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27"/>
      <c r="B36" s="23">
        <v>43079</v>
      </c>
      <c r="C36" s="4">
        <v>12</v>
      </c>
      <c r="D36" s="2">
        <f t="shared" si="0"/>
        <v>500</v>
      </c>
      <c r="E36" s="2">
        <f t="shared" si="1"/>
        <v>200</v>
      </c>
      <c r="F36" s="2">
        <f t="shared" si="2"/>
        <v>300</v>
      </c>
      <c r="G36" s="5">
        <f t="shared" si="3"/>
        <v>3600</v>
      </c>
      <c r="H36" s="6">
        <f t="shared" si="4"/>
        <v>10.049844552781053</v>
      </c>
      <c r="I36" s="5"/>
      <c r="J36" s="5">
        <f t="shared" si="5"/>
        <v>3659.9980288131324</v>
      </c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27"/>
      <c r="B37" s="23">
        <v>43110</v>
      </c>
      <c r="C37" s="3">
        <v>13</v>
      </c>
      <c r="D37" s="2">
        <f t="shared" si="0"/>
        <v>515</v>
      </c>
      <c r="E37" s="7">
        <f>E36+E36*$C$11</f>
        <v>206</v>
      </c>
      <c r="F37" s="7">
        <f>F36+F36*$C$11</f>
        <v>309</v>
      </c>
      <c r="G37" s="5">
        <f t="shared" si="3"/>
        <v>3909</v>
      </c>
      <c r="H37" s="6">
        <f t="shared" si="4"/>
        <v>10.979994086439396</v>
      </c>
      <c r="I37" s="7">
        <f>IF($C$12*AVERAGE(D25:D36)&lt;$C$13,$C$12*AVERAGE(D25:D36),$C$13)</f>
        <v>500</v>
      </c>
      <c r="J37" s="5">
        <f t="shared" si="5"/>
        <v>4479.9780228995714</v>
      </c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27"/>
      <c r="B38" s="23">
        <v>43141</v>
      </c>
      <c r="C38" s="3">
        <v>14</v>
      </c>
      <c r="D38" s="2">
        <f t="shared" si="0"/>
        <v>515</v>
      </c>
      <c r="E38" s="25">
        <f>E37</f>
        <v>206</v>
      </c>
      <c r="F38" s="2">
        <f>F37</f>
        <v>309</v>
      </c>
      <c r="G38" s="5">
        <f t="shared" si="3"/>
        <v>4218</v>
      </c>
      <c r="H38" s="6">
        <f t="shared" si="4"/>
        <v>13.439934068698713</v>
      </c>
      <c r="J38" s="5">
        <f t="shared" si="5"/>
        <v>4802.4179569682701</v>
      </c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27"/>
      <c r="B39" s="23">
        <v>43169</v>
      </c>
      <c r="C39" s="3">
        <v>15</v>
      </c>
      <c r="D39" s="2">
        <f t="shared" si="0"/>
        <v>515</v>
      </c>
      <c r="E39" s="25">
        <f t="shared" ref="E39:E48" si="6">E38</f>
        <v>206</v>
      </c>
      <c r="F39" s="2">
        <f t="shared" ref="F39:F48" si="7">F38</f>
        <v>309</v>
      </c>
      <c r="G39" s="5">
        <f t="shared" si="3"/>
        <v>4527</v>
      </c>
      <c r="H39" s="6">
        <f t="shared" si="4"/>
        <v>14.40725387090481</v>
      </c>
      <c r="J39" s="5">
        <f t="shared" si="5"/>
        <v>5125.8252108391753</v>
      </c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25">
      <c r="A40" s="27"/>
      <c r="B40" s="23">
        <v>43200</v>
      </c>
      <c r="C40" s="3">
        <v>16</v>
      </c>
      <c r="D40" s="2">
        <f t="shared" si="0"/>
        <v>515</v>
      </c>
      <c r="E40" s="25">
        <f t="shared" si="6"/>
        <v>206</v>
      </c>
      <c r="F40" s="2">
        <f t="shared" si="7"/>
        <v>309</v>
      </c>
      <c r="G40" s="5">
        <f t="shared" si="3"/>
        <v>4836</v>
      </c>
      <c r="H40" s="6">
        <f t="shared" si="4"/>
        <v>15.377475632517525</v>
      </c>
      <c r="J40" s="5">
        <f t="shared" si="5"/>
        <v>5450.2026864716927</v>
      </c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27"/>
      <c r="B41" s="23">
        <v>43230</v>
      </c>
      <c r="C41" s="3">
        <v>17</v>
      </c>
      <c r="D41" s="2">
        <f t="shared" si="0"/>
        <v>515</v>
      </c>
      <c r="E41" s="25">
        <f t="shared" si="6"/>
        <v>206</v>
      </c>
      <c r="F41" s="2">
        <f t="shared" si="7"/>
        <v>309</v>
      </c>
      <c r="G41" s="5">
        <f t="shared" si="3"/>
        <v>5145</v>
      </c>
      <c r="H41" s="6">
        <f t="shared" si="4"/>
        <v>16.350608059415077</v>
      </c>
      <c r="J41" s="5">
        <f t="shared" si="5"/>
        <v>5775.5532945311079</v>
      </c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25">
      <c r="A42" s="27"/>
      <c r="B42" s="23">
        <v>43261</v>
      </c>
      <c r="C42" s="3">
        <v>18</v>
      </c>
      <c r="D42" s="2">
        <f t="shared" si="0"/>
        <v>515</v>
      </c>
      <c r="E42" s="25">
        <f t="shared" si="6"/>
        <v>206</v>
      </c>
      <c r="F42" s="2">
        <f t="shared" si="7"/>
        <v>309</v>
      </c>
      <c r="G42" s="5">
        <f t="shared" si="3"/>
        <v>5454</v>
      </c>
      <c r="H42" s="6">
        <f t="shared" si="4"/>
        <v>17.326659883593322</v>
      </c>
      <c r="J42" s="5">
        <f t="shared" si="5"/>
        <v>6101.8799544147014</v>
      </c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27"/>
      <c r="B43" s="23">
        <v>43291</v>
      </c>
      <c r="C43" s="3">
        <v>19</v>
      </c>
      <c r="D43" s="2">
        <f t="shared" si="0"/>
        <v>515</v>
      </c>
      <c r="E43" s="25">
        <f t="shared" si="6"/>
        <v>206</v>
      </c>
      <c r="F43" s="2">
        <f t="shared" si="7"/>
        <v>309</v>
      </c>
      <c r="G43" s="5">
        <f t="shared" si="3"/>
        <v>5763</v>
      </c>
      <c r="H43" s="6">
        <f t="shared" si="4"/>
        <v>18.305639863244103</v>
      </c>
      <c r="J43" s="5">
        <f t="shared" si="5"/>
        <v>6429.1855942779457</v>
      </c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27"/>
      <c r="B44" s="23">
        <v>43322</v>
      </c>
      <c r="C44" s="3">
        <v>20</v>
      </c>
      <c r="D44" s="2">
        <f t="shared" si="0"/>
        <v>515</v>
      </c>
      <c r="E44" s="25">
        <f t="shared" si="6"/>
        <v>206</v>
      </c>
      <c r="F44" s="2">
        <f t="shared" si="7"/>
        <v>309</v>
      </c>
      <c r="G44" s="5">
        <f t="shared" si="3"/>
        <v>6072</v>
      </c>
      <c r="H44" s="6">
        <f t="shared" si="4"/>
        <v>19.287556782833835</v>
      </c>
      <c r="J44" s="5">
        <f t="shared" si="5"/>
        <v>6757.4731510607799</v>
      </c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27"/>
      <c r="B45" s="23">
        <v>43353</v>
      </c>
      <c r="C45" s="3">
        <v>21</v>
      </c>
      <c r="D45" s="2">
        <f t="shared" si="0"/>
        <v>515</v>
      </c>
      <c r="E45" s="25">
        <f t="shared" si="6"/>
        <v>206</v>
      </c>
      <c r="F45" s="2">
        <f t="shared" si="7"/>
        <v>309</v>
      </c>
      <c r="G45" s="5">
        <f t="shared" si="3"/>
        <v>6381</v>
      </c>
      <c r="H45" s="6">
        <f t="shared" si="4"/>
        <v>20.272419453182337</v>
      </c>
      <c r="J45" s="5">
        <f t="shared" si="5"/>
        <v>7086.7455705139619</v>
      </c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27"/>
      <c r="B46" s="23">
        <v>43383</v>
      </c>
      <c r="C46" s="3">
        <v>22</v>
      </c>
      <c r="D46" s="2">
        <f t="shared" si="0"/>
        <v>515</v>
      </c>
      <c r="E46" s="25">
        <f t="shared" si="6"/>
        <v>206</v>
      </c>
      <c r="F46" s="2">
        <f t="shared" si="7"/>
        <v>309</v>
      </c>
      <c r="G46" s="5">
        <f t="shared" si="3"/>
        <v>6690</v>
      </c>
      <c r="H46" s="6">
        <f t="shared" si="4"/>
        <v>21.260236711541882</v>
      </c>
      <c r="J46" s="5">
        <f t="shared" si="5"/>
        <v>7417.0058072255033</v>
      </c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27"/>
      <c r="B47" s="23">
        <v>43414</v>
      </c>
      <c r="C47" s="3">
        <v>23</v>
      </c>
      <c r="D47" s="2">
        <f t="shared" si="0"/>
        <v>515</v>
      </c>
      <c r="E47" s="25">
        <f t="shared" si="6"/>
        <v>206</v>
      </c>
      <c r="F47" s="2">
        <f t="shared" si="7"/>
        <v>309</v>
      </c>
      <c r="G47" s="5">
        <f t="shared" si="3"/>
        <v>6999</v>
      </c>
      <c r="H47" s="6">
        <f t="shared" si="4"/>
        <v>22.251017421676508</v>
      </c>
      <c r="J47" s="5">
        <f t="shared" si="5"/>
        <v>7748.2568246471801</v>
      </c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25">
      <c r="A48" s="27"/>
      <c r="B48" s="23">
        <v>43444</v>
      </c>
      <c r="C48" s="3">
        <v>24</v>
      </c>
      <c r="D48" s="2">
        <f t="shared" si="0"/>
        <v>515</v>
      </c>
      <c r="E48" s="25">
        <f t="shared" si="6"/>
        <v>206</v>
      </c>
      <c r="F48" s="2">
        <f t="shared" si="7"/>
        <v>309</v>
      </c>
      <c r="G48" s="5">
        <f t="shared" si="3"/>
        <v>7308</v>
      </c>
      <c r="H48" s="6">
        <f t="shared" si="4"/>
        <v>23.244770473941539</v>
      </c>
      <c r="J48" s="5">
        <f t="shared" si="5"/>
        <v>8080.5015951211217</v>
      </c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27"/>
      <c r="B49" s="23">
        <v>43475</v>
      </c>
      <c r="C49" s="3">
        <v>25</v>
      </c>
      <c r="D49" s="2">
        <f t="shared" si="0"/>
        <v>530.45000000000005</v>
      </c>
      <c r="E49" s="7">
        <f>E48+E48*$C$11</f>
        <v>212.18</v>
      </c>
      <c r="F49" s="7">
        <f>F48+F48*$C$11</f>
        <v>318.27</v>
      </c>
      <c r="G49" s="5">
        <f t="shared" si="3"/>
        <v>7626.27</v>
      </c>
      <c r="H49" s="6">
        <f t="shared" si="4"/>
        <v>24.241504785363361</v>
      </c>
      <c r="I49" s="7">
        <f>IF($C$12*AVERAGE(D37:D48)&lt;$C$13,$C$12*AVERAGE(D37:D48),$C$13)</f>
        <v>500</v>
      </c>
      <c r="J49" s="5">
        <f t="shared" si="5"/>
        <v>8923.0130999064841</v>
      </c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27"/>
      <c r="B50" s="23">
        <v>43506</v>
      </c>
      <c r="C50" s="3">
        <v>26</v>
      </c>
      <c r="D50" s="2">
        <f t="shared" si="0"/>
        <v>530.45000000000005</v>
      </c>
      <c r="E50" s="25">
        <f>E49</f>
        <v>212.18</v>
      </c>
      <c r="F50" s="2">
        <f>F49</f>
        <v>318.27</v>
      </c>
      <c r="G50" s="5">
        <f t="shared" si="3"/>
        <v>7944.5400000000009</v>
      </c>
      <c r="H50" s="6">
        <f t="shared" si="4"/>
        <v>26.769039299719452</v>
      </c>
      <c r="J50" s="5">
        <f t="shared" si="5"/>
        <v>9268.0521392062037</v>
      </c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27"/>
      <c r="B51" s="23">
        <v>43534</v>
      </c>
      <c r="C51" s="3">
        <v>27</v>
      </c>
      <c r="D51" s="2">
        <f t="shared" si="0"/>
        <v>530.45000000000005</v>
      </c>
      <c r="E51" s="25">
        <f t="shared" ref="E51:E60" si="8">E50</f>
        <v>212.18</v>
      </c>
      <c r="F51" s="2">
        <f t="shared" ref="F51:F60" si="9">F50</f>
        <v>318.27</v>
      </c>
      <c r="G51" s="5">
        <f t="shared" si="3"/>
        <v>8262.8100000000013</v>
      </c>
      <c r="H51" s="6">
        <f t="shared" si="4"/>
        <v>27.804156417618611</v>
      </c>
      <c r="J51" s="5">
        <f t="shared" si="5"/>
        <v>9614.1262956238224</v>
      </c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27"/>
      <c r="B52" s="23">
        <v>43565</v>
      </c>
      <c r="C52" s="3">
        <v>28</v>
      </c>
      <c r="D52" s="2">
        <f t="shared" si="0"/>
        <v>530.45000000000005</v>
      </c>
      <c r="E52" s="25">
        <f t="shared" si="8"/>
        <v>212.18</v>
      </c>
      <c r="F52" s="2">
        <f t="shared" si="9"/>
        <v>318.27</v>
      </c>
      <c r="G52" s="5">
        <f t="shared" si="3"/>
        <v>8581.0800000000017</v>
      </c>
      <c r="H52" s="6">
        <f t="shared" si="4"/>
        <v>28.842378886871462</v>
      </c>
      <c r="J52" s="5">
        <f t="shared" si="5"/>
        <v>9961.2386745106942</v>
      </c>
      <c r="K52" s="15"/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27"/>
      <c r="B53" s="23">
        <v>43595</v>
      </c>
      <c r="C53" s="3">
        <v>29</v>
      </c>
      <c r="D53" s="2">
        <f t="shared" si="0"/>
        <v>530.45000000000005</v>
      </c>
      <c r="E53" s="25">
        <f t="shared" si="8"/>
        <v>212.18</v>
      </c>
      <c r="F53" s="2">
        <f t="shared" si="9"/>
        <v>318.27</v>
      </c>
      <c r="G53" s="5">
        <f t="shared" si="3"/>
        <v>8899.3500000000022</v>
      </c>
      <c r="H53" s="6">
        <f t="shared" si="4"/>
        <v>29.883716023532077</v>
      </c>
      <c r="J53" s="5">
        <f t="shared" si="5"/>
        <v>10309.392390534227</v>
      </c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25">
      <c r="A54" s="27"/>
      <c r="B54" s="23">
        <v>43626</v>
      </c>
      <c r="C54" s="3">
        <v>30</v>
      </c>
      <c r="D54" s="2">
        <f t="shared" si="0"/>
        <v>530.45000000000005</v>
      </c>
      <c r="E54" s="25">
        <f t="shared" si="8"/>
        <v>212.18</v>
      </c>
      <c r="F54" s="2">
        <f t="shared" si="9"/>
        <v>318.27</v>
      </c>
      <c r="G54" s="5">
        <f t="shared" si="3"/>
        <v>9217.6200000000026</v>
      </c>
      <c r="H54" s="6">
        <f t="shared" si="4"/>
        <v>30.92817717160268</v>
      </c>
      <c r="J54" s="5">
        <f t="shared" si="5"/>
        <v>10658.590567705831</v>
      </c>
      <c r="K54" s="15"/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27"/>
      <c r="B55" s="23">
        <v>43656</v>
      </c>
      <c r="C55" s="3">
        <v>31</v>
      </c>
      <c r="D55" s="2">
        <f t="shared" si="0"/>
        <v>530.45000000000005</v>
      </c>
      <c r="E55" s="25">
        <f t="shared" si="8"/>
        <v>212.18</v>
      </c>
      <c r="F55" s="2">
        <f t="shared" si="9"/>
        <v>318.27</v>
      </c>
      <c r="G55" s="5">
        <f t="shared" si="3"/>
        <v>9535.8900000000031</v>
      </c>
      <c r="H55" s="6">
        <f t="shared" si="4"/>
        <v>31.975771703117488</v>
      </c>
      <c r="J55" s="5">
        <f t="shared" si="5"/>
        <v>11008.836339408948</v>
      </c>
      <c r="K55" s="15"/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27"/>
      <c r="B56" s="23">
        <v>43687</v>
      </c>
      <c r="C56" s="3">
        <v>32</v>
      </c>
      <c r="D56" s="2">
        <f t="shared" si="0"/>
        <v>530.45000000000005</v>
      </c>
      <c r="E56" s="25">
        <f t="shared" si="8"/>
        <v>212.18</v>
      </c>
      <c r="F56" s="2">
        <f t="shared" si="9"/>
        <v>318.27</v>
      </c>
      <c r="G56" s="5">
        <f t="shared" si="3"/>
        <v>9854.1600000000035</v>
      </c>
      <c r="H56" s="6">
        <f t="shared" si="4"/>
        <v>33.026509018226839</v>
      </c>
      <c r="J56" s="5">
        <f t="shared" si="5"/>
        <v>11360.132848427176</v>
      </c>
      <c r="K56" s="15"/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27"/>
      <c r="B57" s="23">
        <v>43718</v>
      </c>
      <c r="C57" s="3">
        <v>33</v>
      </c>
      <c r="D57" s="2">
        <f t="shared" si="0"/>
        <v>530.45000000000005</v>
      </c>
      <c r="E57" s="25">
        <f t="shared" si="8"/>
        <v>212.18</v>
      </c>
      <c r="F57" s="2">
        <f t="shared" si="9"/>
        <v>318.27</v>
      </c>
      <c r="G57" s="5">
        <f t="shared" si="3"/>
        <v>10172.430000000004</v>
      </c>
      <c r="H57" s="6">
        <f t="shared" si="4"/>
        <v>34.080398545281525</v>
      </c>
      <c r="J57" s="5">
        <f t="shared" si="5"/>
        <v>11712.483246972459</v>
      </c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27"/>
      <c r="B58" s="23">
        <v>43748</v>
      </c>
      <c r="C58" s="3">
        <v>34</v>
      </c>
      <c r="D58" s="2">
        <f t="shared" si="0"/>
        <v>530.45000000000005</v>
      </c>
      <c r="E58" s="25">
        <f t="shared" si="8"/>
        <v>212.18</v>
      </c>
      <c r="F58" s="2">
        <f t="shared" si="9"/>
        <v>318.27</v>
      </c>
      <c r="G58" s="5">
        <f t="shared" si="3"/>
        <v>10490.700000000004</v>
      </c>
      <c r="H58" s="6">
        <f t="shared" si="4"/>
        <v>35.137449740917376</v>
      </c>
      <c r="J58" s="5">
        <f t="shared" si="5"/>
        <v>12065.890696713377</v>
      </c>
      <c r="K58" s="15"/>
      <c r="L58" s="15"/>
      <c r="M58" s="15"/>
      <c r="N58" s="15"/>
      <c r="O58" s="15"/>
      <c r="P58" s="15"/>
      <c r="Q58" s="15"/>
      <c r="R58" s="15"/>
      <c r="S58" s="15"/>
    </row>
    <row r="59" spans="1:19" x14ac:dyDescent="0.25">
      <c r="A59" s="27"/>
      <c r="B59" s="23">
        <v>43779</v>
      </c>
      <c r="C59" s="3">
        <v>35</v>
      </c>
      <c r="D59" s="2">
        <f t="shared" si="0"/>
        <v>530.45000000000005</v>
      </c>
      <c r="E59" s="25">
        <f t="shared" si="8"/>
        <v>212.18</v>
      </c>
      <c r="F59" s="2">
        <f t="shared" si="9"/>
        <v>318.27</v>
      </c>
      <c r="G59" s="5">
        <f t="shared" si="3"/>
        <v>10808.970000000005</v>
      </c>
      <c r="H59" s="6">
        <f t="shared" si="4"/>
        <v>36.197672090140131</v>
      </c>
      <c r="J59" s="5">
        <f t="shared" si="5"/>
        <v>12420.358368803518</v>
      </c>
      <c r="K59" s="15"/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27"/>
      <c r="B60" s="23">
        <v>43809</v>
      </c>
      <c r="C60" s="3">
        <v>36</v>
      </c>
      <c r="D60" s="2">
        <f t="shared" si="0"/>
        <v>530.45000000000005</v>
      </c>
      <c r="E60" s="25">
        <f t="shared" si="8"/>
        <v>212.18</v>
      </c>
      <c r="F60" s="2">
        <f t="shared" si="9"/>
        <v>318.27</v>
      </c>
      <c r="G60" s="5">
        <f t="shared" si="3"/>
        <v>11127.240000000005</v>
      </c>
      <c r="H60" s="6">
        <f t="shared" si="4"/>
        <v>37.261075106410551</v>
      </c>
      <c r="J60" s="5">
        <f t="shared" si="5"/>
        <v>12775.889443909929</v>
      </c>
      <c r="K60" s="15"/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27"/>
      <c r="B61" s="23">
        <v>43840</v>
      </c>
      <c r="C61" s="3">
        <v>37</v>
      </c>
      <c r="D61" s="2">
        <f t="shared" si="0"/>
        <v>546.36349999999993</v>
      </c>
      <c r="E61" s="7">
        <f>E60+E60*$C$11</f>
        <v>218.5454</v>
      </c>
      <c r="F61" s="7">
        <f>F60+F60*$C$11</f>
        <v>327.81809999999996</v>
      </c>
      <c r="G61" s="5">
        <f t="shared" si="3"/>
        <v>11455.058100000006</v>
      </c>
      <c r="H61" s="6">
        <f t="shared" si="4"/>
        <v>38.327668331729789</v>
      </c>
      <c r="I61" s="7">
        <f>IF($C$12*AVERAGE(D49:D60)&lt;$C$13,$C$12*AVERAGE(D49:D60),$C$13)</f>
        <v>500</v>
      </c>
      <c r="J61" s="5">
        <f t="shared" si="5"/>
        <v>13642.035212241659</v>
      </c>
      <c r="K61" s="15"/>
      <c r="L61" s="15"/>
      <c r="M61" s="15"/>
      <c r="N61" s="15"/>
      <c r="O61" s="15"/>
      <c r="P61" s="15"/>
      <c r="Q61" s="15"/>
      <c r="R61" s="15"/>
      <c r="S61" s="15"/>
    </row>
    <row r="62" spans="1:19" x14ac:dyDescent="0.25">
      <c r="A62" s="27"/>
      <c r="B62" s="23">
        <v>43871</v>
      </c>
      <c r="C62" s="3">
        <v>38</v>
      </c>
      <c r="D62" s="2">
        <f t="shared" si="0"/>
        <v>546.36349999999993</v>
      </c>
      <c r="E62" s="25">
        <f>E61</f>
        <v>218.5454</v>
      </c>
      <c r="F62" s="2">
        <f>F61</f>
        <v>327.81809999999996</v>
      </c>
      <c r="G62" s="5">
        <f t="shared" si="3"/>
        <v>11782.876200000006</v>
      </c>
      <c r="H62" s="6">
        <f t="shared" si="4"/>
        <v>40.926105636724976</v>
      </c>
      <c r="J62" s="5">
        <f t="shared" si="5"/>
        <v>14010.779417878384</v>
      </c>
      <c r="K62" s="15"/>
      <c r="L62" s="15"/>
      <c r="M62" s="15"/>
      <c r="N62" s="15"/>
      <c r="O62" s="15"/>
      <c r="P62" s="15"/>
      <c r="Q62" s="15"/>
      <c r="R62" s="15"/>
      <c r="S62" s="15"/>
    </row>
    <row r="63" spans="1:19" x14ac:dyDescent="0.25">
      <c r="A63" s="27"/>
      <c r="B63" s="23">
        <v>43900</v>
      </c>
      <c r="C63" s="3">
        <v>39</v>
      </c>
      <c r="D63" s="2">
        <f t="shared" si="0"/>
        <v>546.36349999999993</v>
      </c>
      <c r="E63" s="25">
        <f t="shared" ref="E63:E72" si="10">E62</f>
        <v>218.5454</v>
      </c>
      <c r="F63" s="2">
        <f t="shared" ref="F63:F72" si="11">F62</f>
        <v>327.81809999999996</v>
      </c>
      <c r="G63" s="5">
        <f t="shared" si="3"/>
        <v>12110.694300000006</v>
      </c>
      <c r="H63" s="6">
        <f t="shared" si="4"/>
        <v>42.032338253635153</v>
      </c>
      <c r="J63" s="5">
        <f t="shared" si="5"/>
        <v>14380.62985613202</v>
      </c>
      <c r="K63" s="15"/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27"/>
      <c r="B64" s="23">
        <v>43931</v>
      </c>
      <c r="C64" s="3">
        <v>40</v>
      </c>
      <c r="D64" s="2">
        <f t="shared" si="0"/>
        <v>546.36349999999993</v>
      </c>
      <c r="E64" s="25">
        <f t="shared" si="10"/>
        <v>218.5454</v>
      </c>
      <c r="F64" s="2">
        <f t="shared" si="11"/>
        <v>327.81809999999996</v>
      </c>
      <c r="G64" s="5">
        <f t="shared" si="3"/>
        <v>12438.512400000007</v>
      </c>
      <c r="H64" s="6">
        <f t="shared" si="4"/>
        <v>43.14188956839606</v>
      </c>
      <c r="J64" s="5">
        <f t="shared" si="5"/>
        <v>14751.589845700417</v>
      </c>
      <c r="K64" s="15"/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27"/>
      <c r="B65" s="23">
        <v>43961</v>
      </c>
      <c r="C65" s="3">
        <v>41</v>
      </c>
      <c r="D65" s="2">
        <f t="shared" si="0"/>
        <v>546.36349999999993</v>
      </c>
      <c r="E65" s="25">
        <f t="shared" si="10"/>
        <v>218.5454</v>
      </c>
      <c r="F65" s="2">
        <f t="shared" si="11"/>
        <v>327.81809999999996</v>
      </c>
      <c r="G65" s="5">
        <f t="shared" si="3"/>
        <v>12766.330500000007</v>
      </c>
      <c r="H65" s="6">
        <f t="shared" si="4"/>
        <v>44.254769537101247</v>
      </c>
      <c r="J65" s="5">
        <f t="shared" si="5"/>
        <v>15123.662715237519</v>
      </c>
      <c r="K65" s="15"/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27"/>
      <c r="B66" s="23">
        <v>43992</v>
      </c>
      <c r="C66" s="3">
        <v>42</v>
      </c>
      <c r="D66" s="2">
        <f t="shared" si="0"/>
        <v>546.36349999999993</v>
      </c>
      <c r="E66" s="25">
        <f t="shared" si="10"/>
        <v>218.5454</v>
      </c>
      <c r="F66" s="2">
        <f t="shared" si="11"/>
        <v>327.81809999999996</v>
      </c>
      <c r="G66" s="5">
        <f t="shared" si="3"/>
        <v>13094.148600000008</v>
      </c>
      <c r="H66" s="6">
        <f t="shared" si="4"/>
        <v>45.370988145712552</v>
      </c>
      <c r="J66" s="5">
        <f t="shared" si="5"/>
        <v>15496.851803383232</v>
      </c>
      <c r="K66" s="15"/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27"/>
      <c r="B67" s="23">
        <v>44022</v>
      </c>
      <c r="C67" s="3">
        <v>43</v>
      </c>
      <c r="D67" s="2">
        <f t="shared" si="0"/>
        <v>546.36349999999993</v>
      </c>
      <c r="E67" s="25">
        <f t="shared" si="10"/>
        <v>218.5454</v>
      </c>
      <c r="F67" s="2">
        <f t="shared" si="11"/>
        <v>327.81809999999996</v>
      </c>
      <c r="G67" s="5">
        <f t="shared" si="3"/>
        <v>13421.966700000008</v>
      </c>
      <c r="H67" s="6">
        <f t="shared" si="4"/>
        <v>46.490555410149689</v>
      </c>
      <c r="J67" s="5">
        <f t="shared" si="5"/>
        <v>15871.160458793382</v>
      </c>
      <c r="K67" s="15"/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27"/>
      <c r="B68" s="23">
        <v>44053</v>
      </c>
      <c r="C68" s="3">
        <v>44</v>
      </c>
      <c r="D68" s="2">
        <f t="shared" si="0"/>
        <v>546.36349999999993</v>
      </c>
      <c r="E68" s="25">
        <f t="shared" si="10"/>
        <v>218.5454</v>
      </c>
      <c r="F68" s="2">
        <f t="shared" si="11"/>
        <v>327.81809999999996</v>
      </c>
      <c r="G68" s="5">
        <f t="shared" si="3"/>
        <v>13749.784800000009</v>
      </c>
      <c r="H68" s="6">
        <f t="shared" si="4"/>
        <v>47.613481376380143</v>
      </c>
      <c r="J68" s="5">
        <f t="shared" si="5"/>
        <v>16246.592040169762</v>
      </c>
      <c r="K68" s="15"/>
      <c r="L68" s="15"/>
      <c r="M68" s="15"/>
      <c r="N68" s="15"/>
      <c r="O68" s="15"/>
      <c r="P68" s="15"/>
      <c r="Q68" s="15"/>
      <c r="R68" s="15"/>
      <c r="S68" s="15"/>
    </row>
    <row r="69" spans="1:19" x14ac:dyDescent="0.25">
      <c r="A69" s="27"/>
      <c r="B69" s="23">
        <v>44084</v>
      </c>
      <c r="C69" s="3">
        <v>45</v>
      </c>
      <c r="D69" s="2">
        <f t="shared" si="0"/>
        <v>546.36349999999993</v>
      </c>
      <c r="E69" s="25">
        <f t="shared" si="10"/>
        <v>218.5454</v>
      </c>
      <c r="F69" s="2">
        <f t="shared" si="11"/>
        <v>327.81809999999996</v>
      </c>
      <c r="G69" s="5">
        <f t="shared" si="3"/>
        <v>14077.602900000009</v>
      </c>
      <c r="H69" s="6">
        <f t="shared" si="4"/>
        <v>48.739776120509283</v>
      </c>
      <c r="J69" s="5">
        <f t="shared" si="5"/>
        <v>16623.149916290273</v>
      </c>
      <c r="K69" s="15"/>
      <c r="L69" s="15"/>
      <c r="M69" s="15"/>
      <c r="N69" s="15"/>
      <c r="O69" s="15"/>
      <c r="P69" s="15"/>
      <c r="Q69" s="15"/>
      <c r="R69" s="15"/>
      <c r="S69" s="15"/>
    </row>
    <row r="70" spans="1:19" x14ac:dyDescent="0.25">
      <c r="A70" s="27"/>
      <c r="B70" s="23">
        <v>44114</v>
      </c>
      <c r="C70" s="3">
        <v>46</v>
      </c>
      <c r="D70" s="2">
        <f t="shared" si="0"/>
        <v>546.36349999999993</v>
      </c>
      <c r="E70" s="25">
        <f t="shared" si="10"/>
        <v>218.5454</v>
      </c>
      <c r="F70" s="2">
        <f t="shared" si="11"/>
        <v>327.81809999999996</v>
      </c>
      <c r="G70" s="5">
        <f t="shared" si="3"/>
        <v>14405.421000000009</v>
      </c>
      <c r="H70" s="6">
        <f t="shared" si="4"/>
        <v>49.869449748870814</v>
      </c>
      <c r="J70" s="5">
        <f t="shared" si="5"/>
        <v>17000.837466039146</v>
      </c>
      <c r="K70" s="15"/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27"/>
      <c r="B71" s="23">
        <v>44145</v>
      </c>
      <c r="C71" s="3">
        <v>47</v>
      </c>
      <c r="D71" s="2">
        <f t="shared" si="0"/>
        <v>546.36349999999993</v>
      </c>
      <c r="E71" s="25">
        <f t="shared" si="10"/>
        <v>218.5454</v>
      </c>
      <c r="F71" s="2">
        <f t="shared" si="11"/>
        <v>327.81809999999996</v>
      </c>
      <c r="G71" s="5">
        <f t="shared" si="3"/>
        <v>14733.23910000001</v>
      </c>
      <c r="H71" s="6">
        <f t="shared" si="4"/>
        <v>51.002512398117432</v>
      </c>
      <c r="J71" s="5">
        <f t="shared" si="5"/>
        <v>17379.658078437264</v>
      </c>
      <c r="K71" s="15"/>
      <c r="L71" s="15"/>
      <c r="M71" s="15"/>
      <c r="N71" s="15"/>
      <c r="O71" s="15"/>
      <c r="P71" s="15"/>
      <c r="Q71" s="15"/>
      <c r="R71" s="15"/>
      <c r="S71" s="15"/>
    </row>
    <row r="72" spans="1:19" x14ac:dyDescent="0.25">
      <c r="A72" s="27"/>
      <c r="B72" s="23">
        <v>44175</v>
      </c>
      <c r="C72" s="3">
        <v>48</v>
      </c>
      <c r="D72" s="2">
        <f t="shared" si="0"/>
        <v>546.36349999999993</v>
      </c>
      <c r="E72" s="25">
        <f t="shared" si="10"/>
        <v>218.5454</v>
      </c>
      <c r="F72" s="2">
        <f t="shared" si="11"/>
        <v>327.81809999999996</v>
      </c>
      <c r="G72" s="5">
        <f t="shared" si="3"/>
        <v>15061.05720000001</v>
      </c>
      <c r="H72" s="6">
        <f t="shared" si="4"/>
        <v>52.138974235311785</v>
      </c>
      <c r="J72" s="5">
        <f t="shared" si="5"/>
        <v>17759.615152672577</v>
      </c>
      <c r="K72" s="15"/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27"/>
      <c r="B73" s="23">
        <v>44206</v>
      </c>
      <c r="C73" s="3">
        <v>49</v>
      </c>
      <c r="D73" s="2">
        <f t="shared" si="0"/>
        <v>562.75440499999991</v>
      </c>
      <c r="E73" s="7">
        <f>E72+E72*$C$11</f>
        <v>225.10176200000001</v>
      </c>
      <c r="F73" s="7">
        <f>F72+F72*$C$11</f>
        <v>337.65264299999996</v>
      </c>
      <c r="G73" s="5">
        <f t="shared" si="3"/>
        <v>15398.70984300001</v>
      </c>
      <c r="H73" s="6">
        <f t="shared" si="4"/>
        <v>53.27884545801772</v>
      </c>
      <c r="I73" s="7">
        <f>IF($C$12*AVERAGE(D61:D72)&lt;$C$13,$C$12*AVERAGE(D61:D72),$C$13)</f>
        <v>500</v>
      </c>
      <c r="J73" s="5">
        <f t="shared" si="5"/>
        <v>18650.546641130597</v>
      </c>
      <c r="K73" s="15"/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27"/>
      <c r="B74" s="23">
        <v>44237</v>
      </c>
      <c r="C74" s="3">
        <v>50</v>
      </c>
      <c r="D74" s="2">
        <f t="shared" si="0"/>
        <v>562.75440499999991</v>
      </c>
      <c r="E74" s="25">
        <f>E73</f>
        <v>225.10176200000001</v>
      </c>
      <c r="F74" s="2">
        <f>F73</f>
        <v>337.65264299999996</v>
      </c>
      <c r="G74" s="5">
        <f t="shared" si="3"/>
        <v>15736.362486000009</v>
      </c>
      <c r="H74" s="6">
        <f t="shared" si="4"/>
        <v>55.951639923391788</v>
      </c>
      <c r="J74" s="5">
        <f t="shared" si="5"/>
        <v>19044.150924053989</v>
      </c>
      <c r="K74" s="15"/>
      <c r="L74" s="15"/>
      <c r="M74" s="15"/>
      <c r="N74" s="15"/>
      <c r="O74" s="15"/>
      <c r="P74" s="15"/>
      <c r="Q74" s="15"/>
      <c r="R74" s="15"/>
      <c r="S74" s="15"/>
    </row>
    <row r="75" spans="1:19" x14ac:dyDescent="0.25">
      <c r="A75" s="27"/>
      <c r="B75" s="23">
        <v>44265</v>
      </c>
      <c r="C75" s="3">
        <v>51</v>
      </c>
      <c r="D75" s="2">
        <f t="shared" si="0"/>
        <v>562.75440499999991</v>
      </c>
      <c r="E75" s="25">
        <f t="shared" ref="E75:E84" si="12">E74</f>
        <v>225.10176200000001</v>
      </c>
      <c r="F75" s="2">
        <f t="shared" ref="F75:F84" si="13">F74</f>
        <v>337.65264299999996</v>
      </c>
      <c r="G75" s="5">
        <f t="shared" si="3"/>
        <v>16074.015129000009</v>
      </c>
      <c r="H75" s="6">
        <f t="shared" si="4"/>
        <v>57.132452772161962</v>
      </c>
      <c r="J75" s="5">
        <f t="shared" si="5"/>
        <v>19438.936019826153</v>
      </c>
      <c r="K75" s="15"/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27"/>
      <c r="B76" s="23">
        <v>44296</v>
      </c>
      <c r="C76" s="3">
        <v>52</v>
      </c>
      <c r="D76" s="2">
        <f t="shared" si="0"/>
        <v>562.75440499999991</v>
      </c>
      <c r="E76" s="25">
        <f t="shared" si="12"/>
        <v>225.10176200000001</v>
      </c>
      <c r="F76" s="2">
        <f t="shared" si="13"/>
        <v>337.65264299999996</v>
      </c>
      <c r="G76" s="5">
        <f t="shared" si="3"/>
        <v>16411.667772000008</v>
      </c>
      <c r="H76" s="6">
        <f t="shared" si="4"/>
        <v>58.316808059478454</v>
      </c>
      <c r="J76" s="5">
        <f t="shared" si="5"/>
        <v>19834.905470885631</v>
      </c>
      <c r="K76" s="15"/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27"/>
      <c r="B77" s="23">
        <v>44326</v>
      </c>
      <c r="C77" s="3">
        <v>53</v>
      </c>
      <c r="D77" s="2">
        <f t="shared" si="0"/>
        <v>562.75440499999991</v>
      </c>
      <c r="E77" s="25">
        <f t="shared" si="12"/>
        <v>225.10176200000001</v>
      </c>
      <c r="F77" s="2">
        <f t="shared" si="13"/>
        <v>337.65264299999996</v>
      </c>
      <c r="G77" s="5">
        <f t="shared" si="3"/>
        <v>16749.320415000009</v>
      </c>
      <c r="H77" s="6">
        <f t="shared" si="4"/>
        <v>59.504716412656883</v>
      </c>
      <c r="J77" s="5">
        <f t="shared" si="5"/>
        <v>20232.062830298288</v>
      </c>
      <c r="K77" s="15"/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27"/>
      <c r="B78" s="23">
        <v>44357</v>
      </c>
      <c r="C78" s="3">
        <v>54</v>
      </c>
      <c r="D78" s="2">
        <f t="shared" si="0"/>
        <v>562.75440499999991</v>
      </c>
      <c r="E78" s="25">
        <f t="shared" si="12"/>
        <v>225.10176200000001</v>
      </c>
      <c r="F78" s="2">
        <f>F77</f>
        <v>337.65264299999996</v>
      </c>
      <c r="G78" s="5">
        <f t="shared" si="3"/>
        <v>17086.97305800001</v>
      </c>
      <c r="H78" s="6">
        <f t="shared" si="4"/>
        <v>60.696188490894855</v>
      </c>
      <c r="J78" s="5">
        <f t="shared" si="5"/>
        <v>20630.411661789185</v>
      </c>
      <c r="K78" s="15"/>
      <c r="L78" s="15"/>
      <c r="M78" s="15"/>
      <c r="N78" s="15"/>
      <c r="O78" s="15"/>
      <c r="P78" s="15"/>
      <c r="Q78" s="15"/>
      <c r="R78" s="15"/>
      <c r="S78" s="15"/>
    </row>
    <row r="79" spans="1:19" x14ac:dyDescent="0.25">
      <c r="A79" s="27"/>
      <c r="B79" s="23">
        <v>44387</v>
      </c>
      <c r="C79" s="3">
        <v>55</v>
      </c>
      <c r="D79" s="2">
        <f t="shared" si="0"/>
        <v>562.75440499999991</v>
      </c>
      <c r="E79" s="25">
        <f t="shared" si="12"/>
        <v>225.10176200000001</v>
      </c>
      <c r="F79" s="2">
        <f t="shared" si="13"/>
        <v>337.65264299999996</v>
      </c>
      <c r="G79" s="5">
        <f t="shared" si="3"/>
        <v>17424.625701000012</v>
      </c>
      <c r="H79" s="6">
        <f t="shared" si="4"/>
        <v>61.891234985367554</v>
      </c>
      <c r="J79" s="5">
        <f t="shared" si="5"/>
        <v>21029.955539774553</v>
      </c>
      <c r="K79" s="15"/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27"/>
      <c r="B80" s="23">
        <v>44418</v>
      </c>
      <c r="C80" s="3">
        <v>56</v>
      </c>
      <c r="D80" s="2">
        <f t="shared" si="0"/>
        <v>562.75440499999991</v>
      </c>
      <c r="E80" s="25">
        <f t="shared" si="12"/>
        <v>225.10176200000001</v>
      </c>
      <c r="F80" s="2">
        <f t="shared" si="13"/>
        <v>337.65264299999996</v>
      </c>
      <c r="G80" s="5">
        <f t="shared" si="3"/>
        <v>17762.278344000013</v>
      </c>
      <c r="H80" s="6">
        <f t="shared" si="4"/>
        <v>63.089866619323658</v>
      </c>
      <c r="J80" s="5">
        <f t="shared" si="5"/>
        <v>21430.698049393879</v>
      </c>
      <c r="K80" s="15"/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27"/>
      <c r="B81" s="23">
        <v>44449</v>
      </c>
      <c r="C81" s="3">
        <v>57</v>
      </c>
      <c r="D81" s="2">
        <f t="shared" si="0"/>
        <v>562.75440499999991</v>
      </c>
      <c r="E81" s="25">
        <f t="shared" si="12"/>
        <v>225.10176200000001</v>
      </c>
      <c r="F81" s="2">
        <f t="shared" si="13"/>
        <v>337.65264299999996</v>
      </c>
      <c r="G81" s="5">
        <f t="shared" si="3"/>
        <v>18099.930987000014</v>
      </c>
      <c r="H81" s="6">
        <f t="shared" si="4"/>
        <v>64.292094148181633</v>
      </c>
      <c r="J81" s="5">
        <f t="shared" si="5"/>
        <v>21832.642786542063</v>
      </c>
      <c r="K81" s="15"/>
      <c r="L81" s="15"/>
      <c r="M81" s="15"/>
      <c r="N81" s="15"/>
      <c r="O81" s="15"/>
      <c r="P81" s="15"/>
      <c r="Q81" s="15"/>
      <c r="R81" s="15"/>
      <c r="S81" s="15"/>
    </row>
    <row r="82" spans="1:19" x14ac:dyDescent="0.25">
      <c r="A82" s="27"/>
      <c r="B82" s="23">
        <v>44479</v>
      </c>
      <c r="C82" s="3">
        <v>58</v>
      </c>
      <c r="D82" s="2">
        <f t="shared" si="0"/>
        <v>562.75440499999991</v>
      </c>
      <c r="E82" s="25">
        <f t="shared" si="12"/>
        <v>225.10176200000001</v>
      </c>
      <c r="F82" s="2">
        <f t="shared" si="13"/>
        <v>337.65264299999996</v>
      </c>
      <c r="G82" s="5">
        <f t="shared" si="3"/>
        <v>18437.583630000016</v>
      </c>
      <c r="H82" s="6">
        <f t="shared" si="4"/>
        <v>65.497928359626187</v>
      </c>
      <c r="J82" s="5">
        <f t="shared" si="5"/>
        <v>22235.79335790169</v>
      </c>
      <c r="K82" s="15"/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27"/>
      <c r="B83" s="23">
        <v>44510</v>
      </c>
      <c r="C83" s="3">
        <v>59</v>
      </c>
      <c r="D83" s="2">
        <f t="shared" si="0"/>
        <v>562.75440499999991</v>
      </c>
      <c r="E83" s="25">
        <f t="shared" si="12"/>
        <v>225.10176200000001</v>
      </c>
      <c r="F83" s="2">
        <f t="shared" si="13"/>
        <v>337.65264299999996</v>
      </c>
      <c r="G83" s="5">
        <f t="shared" si="3"/>
        <v>18775.236273000017</v>
      </c>
      <c r="H83" s="6">
        <f t="shared" si="4"/>
        <v>66.707380073705068</v>
      </c>
      <c r="J83" s="5">
        <f t="shared" si="5"/>
        <v>22640.153380975396</v>
      </c>
      <c r="K83" s="15"/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27"/>
      <c r="B84" s="23">
        <v>44540</v>
      </c>
      <c r="C84" s="3">
        <v>60</v>
      </c>
      <c r="D84" s="2">
        <f t="shared" si="0"/>
        <v>562.75440499999991</v>
      </c>
      <c r="E84" s="25">
        <f t="shared" si="12"/>
        <v>225.10176200000001</v>
      </c>
      <c r="F84" s="2">
        <f t="shared" si="13"/>
        <v>337.65264299999996</v>
      </c>
      <c r="G84" s="5">
        <f t="shared" si="3"/>
        <v>19112.888916000018</v>
      </c>
      <c r="H84" s="6">
        <f t="shared" si="4"/>
        <v>67.920460142926188</v>
      </c>
      <c r="J84" s="5">
        <f t="shared" si="5"/>
        <v>23045.726484118324</v>
      </c>
      <c r="K84" s="15"/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27"/>
      <c r="B85" s="23">
        <v>44571</v>
      </c>
      <c r="C85" s="3">
        <v>61</v>
      </c>
      <c r="D85" s="2">
        <f t="shared" si="0"/>
        <v>579.63703714999997</v>
      </c>
      <c r="E85" s="7">
        <f>E84+E84*$C$11</f>
        <v>231.85481486</v>
      </c>
      <c r="F85" s="7">
        <f>F84+F84*$C$11</f>
        <v>347.78222228999994</v>
      </c>
      <c r="G85" s="5">
        <f t="shared" si="3"/>
        <v>19460.671138290018</v>
      </c>
      <c r="H85" s="6">
        <f t="shared" si="4"/>
        <v>69.137179452354971</v>
      </c>
      <c r="I85" s="7">
        <f>IF($C$12*AVERAGE(D73:D84)&lt;$C$13,$C$12*AVERAGE(D73:D84),$C$13)</f>
        <v>500</v>
      </c>
      <c r="J85" s="5">
        <f t="shared" si="5"/>
        <v>23962.645885860678</v>
      </c>
      <c r="K85" s="15"/>
      <c r="L85" s="15"/>
      <c r="M85" s="15"/>
      <c r="N85" s="15"/>
      <c r="O85" s="15"/>
      <c r="P85" s="15"/>
      <c r="Q85" s="15"/>
      <c r="R85" s="15"/>
      <c r="S85" s="15"/>
    </row>
    <row r="86" spans="1:19" x14ac:dyDescent="0.25">
      <c r="A86" s="27"/>
      <c r="B86" s="23">
        <v>44602</v>
      </c>
      <c r="C86" s="3">
        <v>62</v>
      </c>
      <c r="D86" s="2">
        <f t="shared" si="0"/>
        <v>579.63703714999997</v>
      </c>
      <c r="E86" s="25">
        <f>E85</f>
        <v>231.85481486</v>
      </c>
      <c r="F86" s="2">
        <f>F85</f>
        <v>347.78222228999994</v>
      </c>
      <c r="G86" s="5">
        <f t="shared" si="3"/>
        <v>19808.453360580017</v>
      </c>
      <c r="H86" s="6">
        <f t="shared" si="4"/>
        <v>71.887937657582029</v>
      </c>
      <c r="J86" s="5">
        <f t="shared" si="5"/>
        <v>24382.31604580826</v>
      </c>
      <c r="K86" s="15"/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27"/>
      <c r="B87" s="23">
        <v>44630</v>
      </c>
      <c r="C87" s="3">
        <v>63</v>
      </c>
      <c r="D87" s="2">
        <f t="shared" si="0"/>
        <v>579.63703714999997</v>
      </c>
      <c r="E87" s="25">
        <f t="shared" ref="E87:E96" si="14">E86</f>
        <v>231.85481486</v>
      </c>
      <c r="F87" s="2">
        <f t="shared" ref="F87:F96" si="15">F86</f>
        <v>347.78222228999994</v>
      </c>
      <c r="G87" s="5">
        <f t="shared" si="3"/>
        <v>20156.235582870017</v>
      </c>
      <c r="H87" s="6">
        <f t="shared" si="4"/>
        <v>73.146948137424772</v>
      </c>
      <c r="J87" s="5">
        <f t="shared" si="5"/>
        <v>24803.245216235686</v>
      </c>
      <c r="K87" s="15"/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27"/>
      <c r="B88" s="23">
        <v>44661</v>
      </c>
      <c r="C88" s="3">
        <v>64</v>
      </c>
      <c r="D88" s="2">
        <f t="shared" si="0"/>
        <v>579.63703714999997</v>
      </c>
      <c r="E88" s="25">
        <f t="shared" si="14"/>
        <v>231.85481486</v>
      </c>
      <c r="F88" s="2">
        <f t="shared" si="15"/>
        <v>347.78222228999994</v>
      </c>
      <c r="G88" s="5">
        <f t="shared" si="3"/>
        <v>20504.017805160016</v>
      </c>
      <c r="H88" s="6">
        <f t="shared" si="4"/>
        <v>74.409735648707056</v>
      </c>
      <c r="J88" s="5">
        <f t="shared" si="5"/>
        <v>25225.437174174393</v>
      </c>
      <c r="K88" s="15"/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27"/>
      <c r="B89" s="23">
        <v>44691</v>
      </c>
      <c r="C89" s="3">
        <v>65</v>
      </c>
      <c r="D89" s="2">
        <f t="shared" si="0"/>
        <v>579.63703714999997</v>
      </c>
      <c r="E89" s="25">
        <f t="shared" si="14"/>
        <v>231.85481486</v>
      </c>
      <c r="F89" s="2">
        <f t="shared" si="15"/>
        <v>347.78222228999994</v>
      </c>
      <c r="G89" s="5">
        <f t="shared" si="3"/>
        <v>20851.800027450015</v>
      </c>
      <c r="H89" s="6">
        <f t="shared" si="4"/>
        <v>75.676311522523164</v>
      </c>
      <c r="J89" s="5">
        <f t="shared" si="5"/>
        <v>25648.895707986914</v>
      </c>
      <c r="K89" s="15"/>
      <c r="L89" s="15"/>
      <c r="M89" s="15"/>
      <c r="N89" s="15"/>
      <c r="O89" s="15"/>
      <c r="P89" s="15"/>
      <c r="Q89" s="15"/>
      <c r="R89" s="15"/>
      <c r="S89" s="15"/>
    </row>
    <row r="90" spans="1:19" x14ac:dyDescent="0.25">
      <c r="A90" s="27"/>
      <c r="B90" s="23">
        <v>44722</v>
      </c>
      <c r="C90" s="3">
        <v>66</v>
      </c>
      <c r="D90" s="2">
        <f t="shared" ref="D90:D153" si="16">E90+F90</f>
        <v>579.63703714999997</v>
      </c>
      <c r="E90" s="25">
        <f t="shared" si="14"/>
        <v>231.85481486</v>
      </c>
      <c r="F90" s="2">
        <f t="shared" si="15"/>
        <v>347.78222228999994</v>
      </c>
      <c r="G90" s="5">
        <f t="shared" si="3"/>
        <v>21199.582249740015</v>
      </c>
      <c r="H90" s="6">
        <f t="shared" si="4"/>
        <v>76.946687123960729</v>
      </c>
      <c r="J90" s="5">
        <f t="shared" si="5"/>
        <v>26073.624617400874</v>
      </c>
      <c r="K90" s="15"/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27"/>
      <c r="B91" s="23">
        <v>44752</v>
      </c>
      <c r="C91" s="3">
        <v>67</v>
      </c>
      <c r="D91" s="2">
        <f t="shared" si="16"/>
        <v>579.63703714999997</v>
      </c>
      <c r="E91" s="25">
        <f t="shared" si="14"/>
        <v>231.85481486</v>
      </c>
      <c r="F91" s="2">
        <f t="shared" si="15"/>
        <v>347.78222228999994</v>
      </c>
      <c r="G91" s="5">
        <f t="shared" ref="G91:G154" si="17">F91+G90</f>
        <v>21547.364472030014</v>
      </c>
      <c r="H91" s="6">
        <f t="shared" ref="H91:H154" si="18">J90*$C$9/12</f>
        <v>78.220873852202615</v>
      </c>
      <c r="J91" s="5">
        <f t="shared" ref="J91:J154" si="19">J90+F91+H91+I91</f>
        <v>26499.627713543076</v>
      </c>
      <c r="K91" s="15"/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27"/>
      <c r="B92" s="23">
        <v>44783</v>
      </c>
      <c r="C92" s="3">
        <v>68</v>
      </c>
      <c r="D92" s="2">
        <f t="shared" si="16"/>
        <v>579.63703714999997</v>
      </c>
      <c r="E92" s="25">
        <f t="shared" si="14"/>
        <v>231.85481486</v>
      </c>
      <c r="F92" s="2">
        <f t="shared" si="15"/>
        <v>347.78222228999994</v>
      </c>
      <c r="G92" s="5">
        <f t="shared" si="17"/>
        <v>21895.146694320014</v>
      </c>
      <c r="H92" s="6">
        <f t="shared" si="18"/>
        <v>79.498883140629218</v>
      </c>
      <c r="J92" s="5">
        <f t="shared" si="19"/>
        <v>26926.908818973705</v>
      </c>
      <c r="K92" s="15"/>
      <c r="L92" s="15"/>
      <c r="M92" s="15"/>
      <c r="N92" s="15"/>
      <c r="O92" s="15"/>
      <c r="P92" s="15"/>
      <c r="Q92" s="15"/>
      <c r="R92" s="15"/>
      <c r="S92" s="15"/>
    </row>
    <row r="93" spans="1:19" x14ac:dyDescent="0.25">
      <c r="A93" s="27"/>
      <c r="B93" s="23">
        <v>44814</v>
      </c>
      <c r="C93" s="3">
        <v>69</v>
      </c>
      <c r="D93" s="2">
        <f t="shared" si="16"/>
        <v>579.63703714999997</v>
      </c>
      <c r="E93" s="25">
        <f t="shared" si="14"/>
        <v>231.85481486</v>
      </c>
      <c r="F93" s="2">
        <f t="shared" si="15"/>
        <v>347.78222228999994</v>
      </c>
      <c r="G93" s="5">
        <f t="shared" si="17"/>
        <v>22242.928916610013</v>
      </c>
      <c r="H93" s="6">
        <f t="shared" si="18"/>
        <v>80.780726456921101</v>
      </c>
      <c r="J93" s="5">
        <f t="shared" si="19"/>
        <v>27355.471767720624</v>
      </c>
      <c r="K93" s="15"/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27"/>
      <c r="B94" s="23">
        <v>44844</v>
      </c>
      <c r="C94" s="3">
        <v>70</v>
      </c>
      <c r="D94" s="2">
        <f t="shared" si="16"/>
        <v>579.63703714999997</v>
      </c>
      <c r="E94" s="25">
        <f t="shared" si="14"/>
        <v>231.85481486</v>
      </c>
      <c r="F94" s="2">
        <f t="shared" si="15"/>
        <v>347.78222228999994</v>
      </c>
      <c r="G94" s="5">
        <f t="shared" si="17"/>
        <v>22590.711138900013</v>
      </c>
      <c r="H94" s="6">
        <f t="shared" si="18"/>
        <v>82.066415303161861</v>
      </c>
      <c r="J94" s="5">
        <f t="shared" si="19"/>
        <v>27785.320405313785</v>
      </c>
      <c r="K94" s="15"/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27"/>
      <c r="B95" s="23">
        <v>44875</v>
      </c>
      <c r="C95" s="3">
        <v>71</v>
      </c>
      <c r="D95" s="2">
        <f t="shared" si="16"/>
        <v>579.63703714999997</v>
      </c>
      <c r="E95" s="25">
        <f t="shared" si="14"/>
        <v>231.85481486</v>
      </c>
      <c r="F95" s="2">
        <f t="shared" si="15"/>
        <v>347.78222228999994</v>
      </c>
      <c r="G95" s="5">
        <f t="shared" si="17"/>
        <v>22938.493361190012</v>
      </c>
      <c r="H95" s="6">
        <f t="shared" si="18"/>
        <v>83.355961215941349</v>
      </c>
      <c r="J95" s="5">
        <f t="shared" si="19"/>
        <v>28216.458588819725</v>
      </c>
      <c r="K95" s="15"/>
      <c r="L95" s="15"/>
      <c r="M95" s="15"/>
      <c r="N95" s="15"/>
      <c r="O95" s="15"/>
      <c r="P95" s="15"/>
      <c r="Q95" s="15"/>
      <c r="R95" s="15"/>
      <c r="S95" s="15"/>
    </row>
    <row r="96" spans="1:19" x14ac:dyDescent="0.25">
      <c r="A96" s="27"/>
      <c r="B96" s="23">
        <v>44905</v>
      </c>
      <c r="C96" s="3">
        <v>72</v>
      </c>
      <c r="D96" s="2">
        <f t="shared" si="16"/>
        <v>579.63703714999997</v>
      </c>
      <c r="E96" s="25">
        <f t="shared" si="14"/>
        <v>231.85481486</v>
      </c>
      <c r="F96" s="2">
        <f t="shared" si="15"/>
        <v>347.78222228999994</v>
      </c>
      <c r="G96" s="5">
        <f t="shared" si="17"/>
        <v>23286.275583480012</v>
      </c>
      <c r="H96" s="6">
        <f t="shared" si="18"/>
        <v>84.649375766459173</v>
      </c>
      <c r="J96" s="5">
        <f t="shared" si="19"/>
        <v>28648.890186876182</v>
      </c>
      <c r="K96" s="15"/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27"/>
      <c r="B97" s="23">
        <v>44936</v>
      </c>
      <c r="C97" s="3">
        <v>73</v>
      </c>
      <c r="D97" s="2">
        <f t="shared" si="16"/>
        <v>597.02614826449997</v>
      </c>
      <c r="E97" s="7">
        <f>E96+E96*$C$11</f>
        <v>238.81045930580001</v>
      </c>
      <c r="F97" s="7">
        <f>F96+F96*$C$11</f>
        <v>358.21568895869996</v>
      </c>
      <c r="G97" s="5">
        <f t="shared" si="17"/>
        <v>23644.49127243871</v>
      </c>
      <c r="H97" s="6">
        <f t="shared" si="18"/>
        <v>85.946670560628547</v>
      </c>
      <c r="I97" s="7">
        <f>IF($C$12*AVERAGE(D85:D96)&lt;$C$13,$C$12*AVERAGE(D85:D96),$C$13)</f>
        <v>500</v>
      </c>
      <c r="J97" s="5">
        <f t="shared" si="19"/>
        <v>29593.052546395509</v>
      </c>
      <c r="K97" s="15"/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27"/>
      <c r="B98" s="23">
        <v>44967</v>
      </c>
      <c r="C98" s="3">
        <v>74</v>
      </c>
      <c r="D98" s="2">
        <f t="shared" si="16"/>
        <v>597.02614826449997</v>
      </c>
      <c r="E98" s="25">
        <f>E97</f>
        <v>238.81045930580001</v>
      </c>
      <c r="F98" s="2">
        <f>F97</f>
        <v>358.21568895869996</v>
      </c>
      <c r="G98" s="5">
        <f t="shared" si="17"/>
        <v>24002.706961397409</v>
      </c>
      <c r="H98" s="6">
        <f t="shared" si="18"/>
        <v>88.779157639186522</v>
      </c>
      <c r="J98" s="5">
        <f t="shared" si="19"/>
        <v>30040.047392993394</v>
      </c>
      <c r="K98" s="15"/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27"/>
      <c r="B99" s="23">
        <v>44995</v>
      </c>
      <c r="C99" s="3">
        <v>75</v>
      </c>
      <c r="D99" s="2">
        <f t="shared" si="16"/>
        <v>597.02614826449997</v>
      </c>
      <c r="E99" s="25">
        <f t="shared" ref="E99:E108" si="20">E98</f>
        <v>238.81045930580001</v>
      </c>
      <c r="F99" s="2">
        <f t="shared" ref="F99:F108" si="21">F98</f>
        <v>358.21568895869996</v>
      </c>
      <c r="G99" s="5">
        <f t="shared" si="17"/>
        <v>24360.922650356108</v>
      </c>
      <c r="H99" s="6">
        <f t="shared" si="18"/>
        <v>90.120142178980174</v>
      </c>
      <c r="J99" s="5">
        <f t="shared" si="19"/>
        <v>30488.383224131074</v>
      </c>
      <c r="K99" s="15"/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27"/>
      <c r="B100" s="23">
        <v>45026</v>
      </c>
      <c r="C100" s="3">
        <v>76</v>
      </c>
      <c r="D100" s="2">
        <f t="shared" si="16"/>
        <v>597.02614826449997</v>
      </c>
      <c r="E100" s="25">
        <f t="shared" si="20"/>
        <v>238.81045930580001</v>
      </c>
      <c r="F100" s="2">
        <f t="shared" si="21"/>
        <v>358.21568895869996</v>
      </c>
      <c r="G100" s="5">
        <f t="shared" si="17"/>
        <v>24719.138339314806</v>
      </c>
      <c r="H100" s="6">
        <f t="shared" si="18"/>
        <v>91.465149672393224</v>
      </c>
      <c r="J100" s="5">
        <f t="shared" si="19"/>
        <v>30938.064062762165</v>
      </c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x14ac:dyDescent="0.25">
      <c r="A101" s="27"/>
      <c r="B101" s="23">
        <v>45056</v>
      </c>
      <c r="C101" s="3">
        <v>77</v>
      </c>
      <c r="D101" s="2">
        <f t="shared" si="16"/>
        <v>597.02614826449997</v>
      </c>
      <c r="E101" s="25">
        <f t="shared" si="20"/>
        <v>238.81045930580001</v>
      </c>
      <c r="F101" s="2">
        <f t="shared" si="21"/>
        <v>358.21568895869996</v>
      </c>
      <c r="G101" s="5">
        <f t="shared" si="17"/>
        <v>25077.354028273505</v>
      </c>
      <c r="H101" s="6">
        <f t="shared" si="18"/>
        <v>92.814192188286484</v>
      </c>
      <c r="J101" s="5">
        <f t="shared" si="19"/>
        <v>31389.093943909149</v>
      </c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x14ac:dyDescent="0.25">
      <c r="A102" s="27"/>
      <c r="B102" s="23">
        <v>45087</v>
      </c>
      <c r="C102" s="3">
        <v>78</v>
      </c>
      <c r="D102" s="2">
        <f t="shared" si="16"/>
        <v>597.02614826449997</v>
      </c>
      <c r="E102" s="25">
        <f t="shared" si="20"/>
        <v>238.81045930580001</v>
      </c>
      <c r="F102" s="2">
        <f t="shared" si="21"/>
        <v>358.21568895869996</v>
      </c>
      <c r="G102" s="5">
        <f t="shared" si="17"/>
        <v>25435.569717232203</v>
      </c>
      <c r="H102" s="6">
        <f t="shared" si="18"/>
        <v>94.167281831727436</v>
      </c>
      <c r="J102" s="5">
        <f t="shared" si="19"/>
        <v>31841.476914699575</v>
      </c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27"/>
      <c r="B103" s="23">
        <v>45117</v>
      </c>
      <c r="C103" s="3">
        <v>79</v>
      </c>
      <c r="D103" s="2">
        <f t="shared" si="16"/>
        <v>597.02614826449997</v>
      </c>
      <c r="E103" s="25">
        <f t="shared" si="20"/>
        <v>238.81045930580001</v>
      </c>
      <c r="F103" s="2">
        <f t="shared" si="21"/>
        <v>358.21568895869996</v>
      </c>
      <c r="G103" s="5">
        <f t="shared" si="17"/>
        <v>25793.785406190902</v>
      </c>
      <c r="H103" s="6">
        <f t="shared" si="18"/>
        <v>95.524430744098709</v>
      </c>
      <c r="J103" s="5">
        <f t="shared" si="19"/>
        <v>32295.217034402373</v>
      </c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27"/>
      <c r="B104" s="23">
        <v>45148</v>
      </c>
      <c r="C104" s="3">
        <v>80</v>
      </c>
      <c r="D104" s="2">
        <f t="shared" si="16"/>
        <v>597.02614826449997</v>
      </c>
      <c r="E104" s="25">
        <f t="shared" si="20"/>
        <v>238.81045930580001</v>
      </c>
      <c r="F104" s="2">
        <f t="shared" si="21"/>
        <v>358.21568895869996</v>
      </c>
      <c r="G104" s="5">
        <f t="shared" si="17"/>
        <v>26152.001095149601</v>
      </c>
      <c r="H104" s="6">
        <f t="shared" si="18"/>
        <v>96.88565110320711</v>
      </c>
      <c r="J104" s="5">
        <f t="shared" si="19"/>
        <v>32750.318374464277</v>
      </c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x14ac:dyDescent="0.25">
      <c r="A105" s="27"/>
      <c r="B105" s="23">
        <v>45179</v>
      </c>
      <c r="C105" s="3">
        <v>81</v>
      </c>
      <c r="D105" s="2">
        <f t="shared" si="16"/>
        <v>597.02614826449997</v>
      </c>
      <c r="E105" s="25">
        <f t="shared" si="20"/>
        <v>238.81045930580001</v>
      </c>
      <c r="F105" s="2">
        <f t="shared" si="21"/>
        <v>358.21568895869996</v>
      </c>
      <c r="G105" s="5">
        <f t="shared" si="17"/>
        <v>26510.216784108299</v>
      </c>
      <c r="H105" s="6">
        <f t="shared" si="18"/>
        <v>98.250955123392828</v>
      </c>
      <c r="J105" s="5">
        <f t="shared" si="19"/>
        <v>33206.785018546376</v>
      </c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27"/>
      <c r="B106" s="23">
        <v>45209</v>
      </c>
      <c r="C106" s="3">
        <v>82</v>
      </c>
      <c r="D106" s="2">
        <f t="shared" si="16"/>
        <v>597.02614826449997</v>
      </c>
      <c r="E106" s="25">
        <f t="shared" si="20"/>
        <v>238.81045930580001</v>
      </c>
      <c r="F106" s="2">
        <f t="shared" si="21"/>
        <v>358.21568895869996</v>
      </c>
      <c r="G106" s="5">
        <f t="shared" si="17"/>
        <v>26868.432473066998</v>
      </c>
      <c r="H106" s="6">
        <f t="shared" si="18"/>
        <v>99.620355055639109</v>
      </c>
      <c r="J106" s="5">
        <f t="shared" si="19"/>
        <v>33664.621062560713</v>
      </c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27"/>
      <c r="B107" s="23">
        <v>45240</v>
      </c>
      <c r="C107" s="3">
        <v>83</v>
      </c>
      <c r="D107" s="2">
        <f t="shared" si="16"/>
        <v>597.02614826449997</v>
      </c>
      <c r="E107" s="25">
        <f t="shared" si="20"/>
        <v>238.81045930580001</v>
      </c>
      <c r="F107" s="2">
        <f t="shared" si="21"/>
        <v>358.21568895869996</v>
      </c>
      <c r="G107" s="5">
        <f t="shared" si="17"/>
        <v>27226.648162025696</v>
      </c>
      <c r="H107" s="6">
        <f t="shared" si="18"/>
        <v>100.99386318768212</v>
      </c>
      <c r="J107" s="5">
        <f t="shared" si="19"/>
        <v>34123.830614707091</v>
      </c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27"/>
      <c r="B108" s="23">
        <v>45270</v>
      </c>
      <c r="C108" s="3">
        <v>84</v>
      </c>
      <c r="D108" s="2">
        <f t="shared" si="16"/>
        <v>597.02614826449997</v>
      </c>
      <c r="E108" s="25">
        <f t="shared" si="20"/>
        <v>238.81045930580001</v>
      </c>
      <c r="F108" s="2">
        <f t="shared" si="21"/>
        <v>358.21568895869996</v>
      </c>
      <c r="G108" s="5">
        <f t="shared" si="17"/>
        <v>27584.863850984395</v>
      </c>
      <c r="H108" s="6">
        <f t="shared" si="18"/>
        <v>102.37149184412125</v>
      </c>
      <c r="J108" s="5">
        <f t="shared" si="19"/>
        <v>34584.417795509908</v>
      </c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x14ac:dyDescent="0.25">
      <c r="A109" s="27"/>
      <c r="B109" s="23">
        <v>45301</v>
      </c>
      <c r="C109" s="3">
        <v>85</v>
      </c>
      <c r="D109" s="2">
        <f t="shared" si="16"/>
        <v>614.93693271243501</v>
      </c>
      <c r="E109" s="7">
        <f>E108+E108*$C$11</f>
        <v>245.974773084974</v>
      </c>
      <c r="F109" s="7">
        <f>F108+F108*$C$11</f>
        <v>368.96215962746095</v>
      </c>
      <c r="G109" s="5">
        <f t="shared" si="17"/>
        <v>27953.826010611854</v>
      </c>
      <c r="H109" s="6">
        <f t="shared" si="18"/>
        <v>103.75325338652971</v>
      </c>
      <c r="I109" s="7">
        <f>IF($C$12*AVERAGE(D97:D108)&lt;$C$13,$C$12*AVERAGE(D97:D108),$C$13)</f>
        <v>500</v>
      </c>
      <c r="J109" s="5">
        <f t="shared" si="19"/>
        <v>35557.133208523897</v>
      </c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27"/>
      <c r="B110" s="23">
        <v>45332</v>
      </c>
      <c r="C110" s="3">
        <v>86</v>
      </c>
      <c r="D110" s="2">
        <f t="shared" si="16"/>
        <v>614.93693271243501</v>
      </c>
      <c r="E110" s="25">
        <f>E109</f>
        <v>245.974773084974</v>
      </c>
      <c r="F110" s="2">
        <f>F109</f>
        <v>368.96215962746095</v>
      </c>
      <c r="G110" s="5">
        <f t="shared" si="17"/>
        <v>28322.788170239313</v>
      </c>
      <c r="H110" s="6">
        <f t="shared" si="18"/>
        <v>106.67139962557168</v>
      </c>
      <c r="J110" s="5">
        <f t="shared" si="19"/>
        <v>36032.766767776928</v>
      </c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27"/>
      <c r="B111" s="23">
        <v>45361</v>
      </c>
      <c r="C111" s="3">
        <v>87</v>
      </c>
      <c r="D111" s="2">
        <f t="shared" si="16"/>
        <v>614.93693271243501</v>
      </c>
      <c r="E111" s="25">
        <f>E110</f>
        <v>245.974773084974</v>
      </c>
      <c r="F111" s="2">
        <f t="shared" ref="F111:F120" si="22">F110</f>
        <v>368.96215962746095</v>
      </c>
      <c r="G111" s="5">
        <f t="shared" si="17"/>
        <v>28691.750329866773</v>
      </c>
      <c r="H111" s="6">
        <f t="shared" si="18"/>
        <v>108.09830030333079</v>
      </c>
      <c r="J111" s="5">
        <f t="shared" si="19"/>
        <v>36509.827227707719</v>
      </c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x14ac:dyDescent="0.25">
      <c r="A112" s="27"/>
      <c r="B112" s="23">
        <v>45392</v>
      </c>
      <c r="C112" s="3">
        <v>88</v>
      </c>
      <c r="D112" s="2">
        <f t="shared" si="16"/>
        <v>614.93693271243501</v>
      </c>
      <c r="E112" s="25">
        <f t="shared" ref="E112:E120" si="23">E111</f>
        <v>245.974773084974</v>
      </c>
      <c r="F112" s="2">
        <f t="shared" si="22"/>
        <v>368.96215962746095</v>
      </c>
      <c r="G112" s="5">
        <f t="shared" si="17"/>
        <v>29060.712489494232</v>
      </c>
      <c r="H112" s="6">
        <f t="shared" si="18"/>
        <v>109.52948168312315</v>
      </c>
      <c r="J112" s="5">
        <f t="shared" si="19"/>
        <v>36988.318869018301</v>
      </c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27"/>
      <c r="B113" s="23">
        <v>45422</v>
      </c>
      <c r="C113" s="3">
        <v>89</v>
      </c>
      <c r="D113" s="2">
        <f t="shared" si="16"/>
        <v>614.93693271243501</v>
      </c>
      <c r="E113" s="25">
        <f t="shared" si="23"/>
        <v>245.974773084974</v>
      </c>
      <c r="F113" s="2">
        <f t="shared" si="22"/>
        <v>368.96215962746095</v>
      </c>
      <c r="G113" s="5">
        <f t="shared" si="17"/>
        <v>29429.674649121691</v>
      </c>
      <c r="H113" s="6">
        <f t="shared" si="18"/>
        <v>110.96495660705489</v>
      </c>
      <c r="J113" s="5">
        <f t="shared" si="19"/>
        <v>37468.245985252819</v>
      </c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27"/>
      <c r="B114" s="23">
        <v>45453</v>
      </c>
      <c r="C114" s="3">
        <v>90</v>
      </c>
      <c r="D114" s="2">
        <f t="shared" si="16"/>
        <v>614.93693271243501</v>
      </c>
      <c r="E114" s="25">
        <f t="shared" si="23"/>
        <v>245.974773084974</v>
      </c>
      <c r="F114" s="2">
        <f t="shared" si="22"/>
        <v>368.96215962746095</v>
      </c>
      <c r="G114" s="5">
        <f t="shared" si="17"/>
        <v>29798.63680874915</v>
      </c>
      <c r="H114" s="6">
        <f t="shared" si="18"/>
        <v>112.40473795575845</v>
      </c>
      <c r="J114" s="5">
        <f t="shared" si="19"/>
        <v>37949.612882836038</v>
      </c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x14ac:dyDescent="0.25">
      <c r="A115" s="27"/>
      <c r="B115" s="23">
        <v>45483</v>
      </c>
      <c r="C115" s="3">
        <v>91</v>
      </c>
      <c r="D115" s="2">
        <f t="shared" si="16"/>
        <v>614.93693271243501</v>
      </c>
      <c r="E115" s="25">
        <f t="shared" si="23"/>
        <v>245.974773084974</v>
      </c>
      <c r="F115" s="2">
        <f t="shared" si="22"/>
        <v>368.96215962746095</v>
      </c>
      <c r="G115" s="5">
        <f t="shared" si="17"/>
        <v>30167.598968376609</v>
      </c>
      <c r="H115" s="6">
        <f t="shared" si="18"/>
        <v>113.84883864850811</v>
      </c>
      <c r="J115" s="5">
        <f t="shared" si="19"/>
        <v>38432.423881112009</v>
      </c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x14ac:dyDescent="0.25">
      <c r="A116" s="27"/>
      <c r="B116" s="23">
        <v>45514</v>
      </c>
      <c r="C116" s="3">
        <v>92</v>
      </c>
      <c r="D116" s="2">
        <f t="shared" si="16"/>
        <v>614.93693271243501</v>
      </c>
      <c r="E116" s="25">
        <f t="shared" si="23"/>
        <v>245.974773084974</v>
      </c>
      <c r="F116" s="2">
        <f t="shared" si="22"/>
        <v>368.96215962746095</v>
      </c>
      <c r="G116" s="5">
        <f t="shared" si="17"/>
        <v>30536.561128004068</v>
      </c>
      <c r="H116" s="6">
        <f t="shared" si="18"/>
        <v>115.297271643336</v>
      </c>
      <c r="J116" s="5">
        <f t="shared" si="19"/>
        <v>38916.683312382804</v>
      </c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27"/>
      <c r="B117" s="23">
        <v>45545</v>
      </c>
      <c r="C117" s="3">
        <v>93</v>
      </c>
      <c r="D117" s="2">
        <f t="shared" si="16"/>
        <v>614.93693271243501</v>
      </c>
      <c r="E117" s="25">
        <f t="shared" si="23"/>
        <v>245.974773084974</v>
      </c>
      <c r="F117" s="2">
        <f t="shared" si="22"/>
        <v>368.96215962746095</v>
      </c>
      <c r="G117" s="5">
        <f t="shared" si="17"/>
        <v>30905.523287631528</v>
      </c>
      <c r="H117" s="6">
        <f t="shared" si="18"/>
        <v>116.7500499371484</v>
      </c>
      <c r="J117" s="5">
        <f t="shared" si="19"/>
        <v>39402.395521947408</v>
      </c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27"/>
      <c r="B118" s="23">
        <v>45575</v>
      </c>
      <c r="C118" s="3">
        <v>94</v>
      </c>
      <c r="D118" s="2">
        <f t="shared" si="16"/>
        <v>614.93693271243501</v>
      </c>
      <c r="E118" s="25">
        <f t="shared" si="23"/>
        <v>245.974773084974</v>
      </c>
      <c r="F118" s="2">
        <f t="shared" si="22"/>
        <v>368.96215962746095</v>
      </c>
      <c r="G118" s="5">
        <f t="shared" si="17"/>
        <v>31274.485447258987</v>
      </c>
      <c r="H118" s="6">
        <f t="shared" si="18"/>
        <v>118.20718656584222</v>
      </c>
      <c r="J118" s="5">
        <f t="shared" si="19"/>
        <v>39889.564868140711</v>
      </c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27"/>
      <c r="B119" s="23">
        <v>45606</v>
      </c>
      <c r="C119" s="3">
        <v>95</v>
      </c>
      <c r="D119" s="2">
        <f t="shared" si="16"/>
        <v>614.93693271243501</v>
      </c>
      <c r="E119" s="25">
        <f t="shared" si="23"/>
        <v>245.974773084974</v>
      </c>
      <c r="F119" s="2">
        <f t="shared" si="22"/>
        <v>368.96215962746095</v>
      </c>
      <c r="G119" s="5">
        <f t="shared" si="17"/>
        <v>31643.447606886446</v>
      </c>
      <c r="H119" s="6">
        <f t="shared" si="18"/>
        <v>119.66869460442213</v>
      </c>
      <c r="J119" s="5">
        <f t="shared" si="19"/>
        <v>40378.195722372591</v>
      </c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27"/>
      <c r="B120" s="23">
        <v>45636</v>
      </c>
      <c r="C120" s="3">
        <v>96</v>
      </c>
      <c r="D120" s="2">
        <f t="shared" si="16"/>
        <v>614.93693271243501</v>
      </c>
      <c r="E120" s="25">
        <f t="shared" si="23"/>
        <v>245.974773084974</v>
      </c>
      <c r="F120" s="2">
        <f t="shared" si="22"/>
        <v>368.96215962746095</v>
      </c>
      <c r="G120" s="5">
        <f t="shared" si="17"/>
        <v>32012.409766513905</v>
      </c>
      <c r="H120" s="6">
        <f t="shared" si="18"/>
        <v>121.13458716711777</v>
      </c>
      <c r="J120" s="5">
        <f t="shared" si="19"/>
        <v>40868.292469167165</v>
      </c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x14ac:dyDescent="0.25">
      <c r="A121" s="27"/>
      <c r="B121" s="23">
        <v>45667</v>
      </c>
      <c r="C121" s="3">
        <v>97</v>
      </c>
      <c r="D121" s="2">
        <f t="shared" si="16"/>
        <v>633.38504069380792</v>
      </c>
      <c r="E121" s="7">
        <f>E120+E120*$C$11</f>
        <v>253.35401627752321</v>
      </c>
      <c r="F121" s="7">
        <f>F120+F120*$C$11</f>
        <v>380.03102441628477</v>
      </c>
      <c r="G121" s="5">
        <f t="shared" si="17"/>
        <v>32392.440790930192</v>
      </c>
      <c r="H121" s="6">
        <f t="shared" si="18"/>
        <v>122.60487740750149</v>
      </c>
      <c r="I121" s="7">
        <f>IF($C$12*AVERAGE(D109:D120)&lt;$C$13,$C$12*AVERAGE(D109:D120),$C$13)</f>
        <v>500</v>
      </c>
      <c r="J121" s="5">
        <f t="shared" si="19"/>
        <v>41870.92837099095</v>
      </c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x14ac:dyDescent="0.25">
      <c r="A122" s="27"/>
      <c r="B122" s="23">
        <v>45698</v>
      </c>
      <c r="C122" s="3">
        <v>98</v>
      </c>
      <c r="D122" s="2">
        <f t="shared" si="16"/>
        <v>633.38504069380792</v>
      </c>
      <c r="E122" s="25">
        <f>E121</f>
        <v>253.35401627752321</v>
      </c>
      <c r="F122" s="2">
        <f>F121</f>
        <v>380.03102441628477</v>
      </c>
      <c r="G122" s="5">
        <f t="shared" si="17"/>
        <v>32772.471815346478</v>
      </c>
      <c r="H122" s="6">
        <f t="shared" si="18"/>
        <v>125.61278511297284</v>
      </c>
      <c r="J122" s="5">
        <f t="shared" si="19"/>
        <v>42376.572180520205</v>
      </c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27"/>
      <c r="B123" s="23">
        <v>45726</v>
      </c>
      <c r="C123" s="3">
        <v>99</v>
      </c>
      <c r="D123" s="2">
        <f t="shared" si="16"/>
        <v>633.38504069380792</v>
      </c>
      <c r="E123" s="25">
        <f t="shared" ref="E123:E132" si="24">E122</f>
        <v>253.35401627752321</v>
      </c>
      <c r="F123" s="2">
        <f t="shared" ref="F123:F131" si="25">F122</f>
        <v>380.03102441628477</v>
      </c>
      <c r="G123" s="5">
        <f t="shared" si="17"/>
        <v>33152.502839762761</v>
      </c>
      <c r="H123" s="6">
        <f t="shared" si="18"/>
        <v>127.1297165415606</v>
      </c>
      <c r="J123" s="5">
        <f t="shared" si="19"/>
        <v>42883.732921478048</v>
      </c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A124" s="27"/>
      <c r="B124" s="23">
        <v>45757</v>
      </c>
      <c r="C124" s="3">
        <v>100</v>
      </c>
      <c r="D124" s="2">
        <f t="shared" si="16"/>
        <v>633.38504069380792</v>
      </c>
      <c r="E124" s="25">
        <f t="shared" si="24"/>
        <v>253.35401627752321</v>
      </c>
      <c r="F124" s="2">
        <f t="shared" si="25"/>
        <v>380.03102441628477</v>
      </c>
      <c r="G124" s="5">
        <f t="shared" si="17"/>
        <v>33532.533864179044</v>
      </c>
      <c r="H124" s="6">
        <f t="shared" si="18"/>
        <v>128.65119876443413</v>
      </c>
      <c r="J124" s="5">
        <f t="shared" si="19"/>
        <v>43392.415144658764</v>
      </c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s="27"/>
      <c r="B125" s="23">
        <v>45787</v>
      </c>
      <c r="C125" s="3">
        <v>101</v>
      </c>
      <c r="D125" s="2">
        <f t="shared" si="16"/>
        <v>633.38504069380792</v>
      </c>
      <c r="E125" s="25">
        <f t="shared" si="24"/>
        <v>253.35401627752321</v>
      </c>
      <c r="F125" s="2">
        <f t="shared" si="25"/>
        <v>380.03102441628477</v>
      </c>
      <c r="G125" s="5">
        <f t="shared" si="17"/>
        <v>33912.564888595327</v>
      </c>
      <c r="H125" s="6">
        <f t="shared" si="18"/>
        <v>130.17724543397628</v>
      </c>
      <c r="J125" s="5">
        <f t="shared" si="19"/>
        <v>43902.62341450902</v>
      </c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s="27"/>
      <c r="B126" s="23">
        <v>45818</v>
      </c>
      <c r="C126" s="3">
        <v>102</v>
      </c>
      <c r="D126" s="2">
        <f t="shared" si="16"/>
        <v>633.38504069380792</v>
      </c>
      <c r="E126" s="25">
        <f t="shared" si="24"/>
        <v>253.35401627752321</v>
      </c>
      <c r="F126" s="2">
        <f t="shared" si="25"/>
        <v>380.03102441628477</v>
      </c>
      <c r="G126" s="5">
        <f t="shared" si="17"/>
        <v>34292.59591301161</v>
      </c>
      <c r="H126" s="6">
        <f t="shared" si="18"/>
        <v>131.70787024352705</v>
      </c>
      <c r="J126" s="5">
        <f t="shared" si="19"/>
        <v>44414.362309168828</v>
      </c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A127" s="27"/>
      <c r="B127" s="23">
        <v>45848</v>
      </c>
      <c r="C127" s="3">
        <v>103</v>
      </c>
      <c r="D127" s="2">
        <f t="shared" si="16"/>
        <v>633.38504069380792</v>
      </c>
      <c r="E127" s="25">
        <f t="shared" si="24"/>
        <v>253.35401627752321</v>
      </c>
      <c r="F127" s="2">
        <f t="shared" si="25"/>
        <v>380.03102441628477</v>
      </c>
      <c r="G127" s="5">
        <f t="shared" si="17"/>
        <v>34672.626937427893</v>
      </c>
      <c r="H127" s="6">
        <f t="shared" si="18"/>
        <v>133.24308692750648</v>
      </c>
      <c r="J127" s="5">
        <f t="shared" si="19"/>
        <v>44927.636420512616</v>
      </c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x14ac:dyDescent="0.25">
      <c r="A128" s="27"/>
      <c r="B128" s="23">
        <v>45879</v>
      </c>
      <c r="C128" s="3">
        <v>104</v>
      </c>
      <c r="D128" s="2">
        <f t="shared" si="16"/>
        <v>633.38504069380792</v>
      </c>
      <c r="E128" s="25">
        <f t="shared" si="24"/>
        <v>253.35401627752321</v>
      </c>
      <c r="F128" s="2">
        <f t="shared" si="25"/>
        <v>380.03102441628477</v>
      </c>
      <c r="G128" s="5">
        <f t="shared" si="17"/>
        <v>35052.657961844176</v>
      </c>
      <c r="H128" s="6">
        <f t="shared" si="18"/>
        <v>134.78290926153784</v>
      </c>
      <c r="J128" s="5">
        <f t="shared" si="19"/>
        <v>45442.450354190434</v>
      </c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x14ac:dyDescent="0.25">
      <c r="A129" s="27"/>
      <c r="B129" s="23">
        <v>45910</v>
      </c>
      <c r="C129" s="3">
        <v>105</v>
      </c>
      <c r="D129" s="2">
        <f t="shared" si="16"/>
        <v>633.38504069380792</v>
      </c>
      <c r="E129" s="25">
        <f t="shared" si="24"/>
        <v>253.35401627752321</v>
      </c>
      <c r="F129" s="2">
        <f t="shared" si="25"/>
        <v>380.03102441628477</v>
      </c>
      <c r="G129" s="5">
        <f t="shared" si="17"/>
        <v>35432.688986260458</v>
      </c>
      <c r="H129" s="6">
        <f t="shared" si="18"/>
        <v>136.3273510625713</v>
      </c>
      <c r="J129" s="5">
        <f t="shared" si="19"/>
        <v>45958.80872966929</v>
      </c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x14ac:dyDescent="0.25">
      <c r="A130" s="27"/>
      <c r="B130" s="23">
        <v>45940</v>
      </c>
      <c r="C130" s="3">
        <v>106</v>
      </c>
      <c r="D130" s="2">
        <f t="shared" si="16"/>
        <v>633.38504069380792</v>
      </c>
      <c r="E130" s="25">
        <f t="shared" si="24"/>
        <v>253.35401627752321</v>
      </c>
      <c r="F130" s="2">
        <f t="shared" si="25"/>
        <v>380.03102441628477</v>
      </c>
      <c r="G130" s="5">
        <f t="shared" si="17"/>
        <v>35812.720010676741</v>
      </c>
      <c r="H130" s="6">
        <f t="shared" si="18"/>
        <v>137.87642618900784</v>
      </c>
      <c r="J130" s="5">
        <f t="shared" si="19"/>
        <v>46476.716180274583</v>
      </c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x14ac:dyDescent="0.25">
      <c r="A131" s="27"/>
      <c r="B131" s="23">
        <v>45971</v>
      </c>
      <c r="C131" s="3">
        <v>107</v>
      </c>
      <c r="D131" s="2">
        <f t="shared" si="16"/>
        <v>633.38504069380792</v>
      </c>
      <c r="E131" s="25">
        <f t="shared" si="24"/>
        <v>253.35401627752321</v>
      </c>
      <c r="F131" s="2">
        <f t="shared" si="25"/>
        <v>380.03102441628477</v>
      </c>
      <c r="G131" s="5">
        <f t="shared" si="17"/>
        <v>36192.751035093024</v>
      </c>
      <c r="H131" s="6">
        <f t="shared" si="18"/>
        <v>139.43014854082375</v>
      </c>
      <c r="J131" s="5">
        <f t="shared" si="19"/>
        <v>46996.177353231687</v>
      </c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x14ac:dyDescent="0.25">
      <c r="A132" s="27"/>
      <c r="B132" s="23">
        <v>46001</v>
      </c>
      <c r="C132" s="3">
        <v>108</v>
      </c>
      <c r="D132" s="2">
        <f t="shared" si="16"/>
        <v>633.38504069380792</v>
      </c>
      <c r="E132" s="25">
        <f t="shared" si="24"/>
        <v>253.35401627752321</v>
      </c>
      <c r="F132" s="2">
        <f>F131</f>
        <v>380.03102441628477</v>
      </c>
      <c r="G132" s="5">
        <f t="shared" si="17"/>
        <v>36572.782059509307</v>
      </c>
      <c r="H132" s="6">
        <f t="shared" si="18"/>
        <v>140.98853205969505</v>
      </c>
      <c r="J132" s="5">
        <f t="shared" si="19"/>
        <v>47517.196909707665</v>
      </c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x14ac:dyDescent="0.25">
      <c r="A133" s="27"/>
      <c r="B133" s="23">
        <v>46032</v>
      </c>
      <c r="C133" s="3">
        <v>109</v>
      </c>
      <c r="D133" s="2">
        <f t="shared" si="16"/>
        <v>652.38659191462216</v>
      </c>
      <c r="E133" s="7">
        <f>E132+E132*$C$11</f>
        <v>260.95463676584893</v>
      </c>
      <c r="F133" s="7">
        <f>F132+F132*$C$11</f>
        <v>391.43195514877328</v>
      </c>
      <c r="G133" s="5">
        <f t="shared" si="17"/>
        <v>36964.214014658079</v>
      </c>
      <c r="H133" s="6">
        <f t="shared" si="18"/>
        <v>142.55159072912298</v>
      </c>
      <c r="I133" s="7">
        <f>IF($C$12*AVERAGE(D121:D132)&lt;$C$13,$C$12*AVERAGE(D121:D132),$C$13)</f>
        <v>500</v>
      </c>
      <c r="J133" s="5">
        <f t="shared" si="19"/>
        <v>48551.180455585563</v>
      </c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x14ac:dyDescent="0.25">
      <c r="A134" s="27"/>
      <c r="B134" s="23">
        <v>46063</v>
      </c>
      <c r="C134" s="3">
        <v>110</v>
      </c>
      <c r="D134" s="2">
        <f t="shared" si="16"/>
        <v>652.38659191462216</v>
      </c>
      <c r="E134" s="25">
        <f>E133</f>
        <v>260.95463676584893</v>
      </c>
      <c r="F134" s="2">
        <f>F133</f>
        <v>391.43195514877328</v>
      </c>
      <c r="G134" s="5">
        <f t="shared" si="17"/>
        <v>37355.64596980685</v>
      </c>
      <c r="H134" s="6">
        <f t="shared" si="18"/>
        <v>145.65354136675668</v>
      </c>
      <c r="J134" s="5">
        <f t="shared" si="19"/>
        <v>49088.265952101094</v>
      </c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x14ac:dyDescent="0.25">
      <c r="A135" s="27"/>
      <c r="B135" s="23">
        <v>46091</v>
      </c>
      <c r="C135" s="3">
        <v>111</v>
      </c>
      <c r="D135" s="2">
        <f t="shared" si="16"/>
        <v>652.38659191462216</v>
      </c>
      <c r="E135" s="25">
        <f t="shared" ref="E135:E144" si="26">E134</f>
        <v>260.95463676584893</v>
      </c>
      <c r="F135" s="2">
        <f t="shared" ref="F135:F144" si="27">F134</f>
        <v>391.43195514877328</v>
      </c>
      <c r="G135" s="5">
        <f t="shared" si="17"/>
        <v>37747.077924955622</v>
      </c>
      <c r="H135" s="6">
        <f t="shared" si="18"/>
        <v>147.26479785630326</v>
      </c>
      <c r="J135" s="5">
        <f t="shared" si="19"/>
        <v>49626.962705106169</v>
      </c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x14ac:dyDescent="0.25">
      <c r="A136" s="27"/>
      <c r="B136" s="23">
        <v>46122</v>
      </c>
      <c r="C136" s="3">
        <v>112</v>
      </c>
      <c r="D136" s="2">
        <f t="shared" si="16"/>
        <v>652.38659191462216</v>
      </c>
      <c r="E136" s="25">
        <f t="shared" si="26"/>
        <v>260.95463676584893</v>
      </c>
      <c r="F136" s="2">
        <f t="shared" si="27"/>
        <v>391.43195514877328</v>
      </c>
      <c r="G136" s="5">
        <f t="shared" si="17"/>
        <v>38138.509880104393</v>
      </c>
      <c r="H136" s="6">
        <f t="shared" si="18"/>
        <v>148.8808881153185</v>
      </c>
      <c r="J136" s="5">
        <f t="shared" si="19"/>
        <v>50167.275548370257</v>
      </c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x14ac:dyDescent="0.25">
      <c r="A137" s="27"/>
      <c r="B137" s="23">
        <v>46152</v>
      </c>
      <c r="C137" s="3">
        <v>113</v>
      </c>
      <c r="D137" s="2">
        <f t="shared" si="16"/>
        <v>652.38659191462216</v>
      </c>
      <c r="E137" s="25">
        <f t="shared" si="26"/>
        <v>260.95463676584893</v>
      </c>
      <c r="F137" s="2">
        <f t="shared" si="27"/>
        <v>391.43195514877328</v>
      </c>
      <c r="G137" s="5">
        <f t="shared" si="17"/>
        <v>38529.941835253165</v>
      </c>
      <c r="H137" s="6">
        <f t="shared" si="18"/>
        <v>150.50182664511075</v>
      </c>
      <c r="J137" s="5">
        <f t="shared" si="19"/>
        <v>50709.209330164136</v>
      </c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x14ac:dyDescent="0.25">
      <c r="A138" s="27"/>
      <c r="B138" s="23">
        <v>46183</v>
      </c>
      <c r="C138" s="3">
        <v>114</v>
      </c>
      <c r="D138" s="2">
        <f t="shared" si="16"/>
        <v>652.38659191462216</v>
      </c>
      <c r="E138" s="25">
        <f t="shared" si="26"/>
        <v>260.95463676584893</v>
      </c>
      <c r="F138" s="2">
        <f t="shared" si="27"/>
        <v>391.43195514877328</v>
      </c>
      <c r="G138" s="5">
        <f t="shared" si="17"/>
        <v>38921.373790401936</v>
      </c>
      <c r="H138" s="6">
        <f t="shared" si="18"/>
        <v>152.12762799049241</v>
      </c>
      <c r="J138" s="5">
        <f t="shared" si="19"/>
        <v>51252.7689133034</v>
      </c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x14ac:dyDescent="0.25">
      <c r="A139" s="27"/>
      <c r="B139" s="23">
        <v>46213</v>
      </c>
      <c r="C139" s="3">
        <v>115</v>
      </c>
      <c r="D139" s="2">
        <f t="shared" si="16"/>
        <v>652.38659191462216</v>
      </c>
      <c r="E139" s="25">
        <f t="shared" si="26"/>
        <v>260.95463676584893</v>
      </c>
      <c r="F139" s="2">
        <f t="shared" si="27"/>
        <v>391.43195514877328</v>
      </c>
      <c r="G139" s="5">
        <f t="shared" si="17"/>
        <v>39312.805745550708</v>
      </c>
      <c r="H139" s="6">
        <f t="shared" si="18"/>
        <v>153.75830673991018</v>
      </c>
      <c r="J139" s="5">
        <f t="shared" si="19"/>
        <v>51797.959175192082</v>
      </c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x14ac:dyDescent="0.25">
      <c r="A140" s="27"/>
      <c r="B140" s="23">
        <v>46244</v>
      </c>
      <c r="C140" s="3">
        <v>116</v>
      </c>
      <c r="D140" s="2">
        <f t="shared" si="16"/>
        <v>652.38659191462216</v>
      </c>
      <c r="E140" s="25">
        <f t="shared" si="26"/>
        <v>260.95463676584893</v>
      </c>
      <c r="F140" s="2">
        <f t="shared" si="27"/>
        <v>391.43195514877328</v>
      </c>
      <c r="G140" s="5">
        <f t="shared" si="17"/>
        <v>39704.237700699479</v>
      </c>
      <c r="H140" s="6">
        <f t="shared" si="18"/>
        <v>155.39387752557624</v>
      </c>
      <c r="J140" s="5">
        <f t="shared" si="19"/>
        <v>52344.785007866427</v>
      </c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x14ac:dyDescent="0.25">
      <c r="A141" s="27"/>
      <c r="B141" s="23">
        <v>46275</v>
      </c>
      <c r="C141" s="3">
        <v>117</v>
      </c>
      <c r="D141" s="2">
        <f t="shared" si="16"/>
        <v>652.38659191462216</v>
      </c>
      <c r="E141" s="25">
        <f t="shared" si="26"/>
        <v>260.95463676584893</v>
      </c>
      <c r="F141" s="2">
        <f t="shared" si="27"/>
        <v>391.43195514877328</v>
      </c>
      <c r="G141" s="5">
        <f t="shared" si="17"/>
        <v>40095.669655848251</v>
      </c>
      <c r="H141" s="6">
        <f t="shared" si="18"/>
        <v>157.03435502359926</v>
      </c>
      <c r="J141" s="5">
        <f t="shared" si="19"/>
        <v>52893.251318038798</v>
      </c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x14ac:dyDescent="0.25">
      <c r="A142" s="27"/>
      <c r="B142" s="23">
        <v>46305</v>
      </c>
      <c r="C142" s="3">
        <v>118</v>
      </c>
      <c r="D142" s="2">
        <f t="shared" si="16"/>
        <v>652.38659191462216</v>
      </c>
      <c r="E142" s="25">
        <f t="shared" si="26"/>
        <v>260.95463676584893</v>
      </c>
      <c r="F142" s="2">
        <f t="shared" si="27"/>
        <v>391.43195514877328</v>
      </c>
      <c r="G142" s="5">
        <f t="shared" si="17"/>
        <v>40487.101610997022</v>
      </c>
      <c r="H142" s="6">
        <f t="shared" si="18"/>
        <v>158.67975395411636</v>
      </c>
      <c r="J142" s="5">
        <f t="shared" si="19"/>
        <v>53443.363027141684</v>
      </c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x14ac:dyDescent="0.25">
      <c r="A143" s="27"/>
      <c r="B143" s="23">
        <v>46336</v>
      </c>
      <c r="C143" s="3">
        <v>119</v>
      </c>
      <c r="D143" s="2">
        <f t="shared" si="16"/>
        <v>652.38659191462216</v>
      </c>
      <c r="E143" s="25">
        <f t="shared" si="26"/>
        <v>260.95463676584893</v>
      </c>
      <c r="F143" s="2">
        <f t="shared" si="27"/>
        <v>391.43195514877328</v>
      </c>
      <c r="G143" s="5">
        <f t="shared" si="17"/>
        <v>40878.533566145794</v>
      </c>
      <c r="H143" s="6">
        <f t="shared" si="18"/>
        <v>160.33008908142503</v>
      </c>
      <c r="J143" s="5">
        <f t="shared" si="19"/>
        <v>53995.125071371884</v>
      </c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x14ac:dyDescent="0.25">
      <c r="A144" s="27"/>
      <c r="B144" s="23">
        <v>46366</v>
      </c>
      <c r="C144" s="3">
        <v>120</v>
      </c>
      <c r="D144" s="2">
        <f t="shared" si="16"/>
        <v>652.38659191462216</v>
      </c>
      <c r="E144" s="25">
        <f t="shared" si="26"/>
        <v>260.95463676584893</v>
      </c>
      <c r="F144" s="2">
        <f t="shared" si="27"/>
        <v>391.43195514877328</v>
      </c>
      <c r="G144" s="5">
        <f t="shared" si="17"/>
        <v>41269.965521294565</v>
      </c>
      <c r="H144" s="6">
        <f t="shared" si="18"/>
        <v>161.98537521411563</v>
      </c>
      <c r="J144" s="5">
        <f t="shared" si="19"/>
        <v>54548.542401734769</v>
      </c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x14ac:dyDescent="0.25">
      <c r="A145" s="27"/>
      <c r="B145" s="23">
        <v>46397</v>
      </c>
      <c r="C145" s="3">
        <v>121</v>
      </c>
      <c r="D145" s="2">
        <f t="shared" si="16"/>
        <v>671.95818967206083</v>
      </c>
      <c r="E145" s="7">
        <f>E144+E144*$C$11</f>
        <v>268.78327586882438</v>
      </c>
      <c r="F145" s="7">
        <f>F144+F144*$C$11</f>
        <v>403.17491380323651</v>
      </c>
      <c r="G145" s="5">
        <f t="shared" si="17"/>
        <v>41673.140435097805</v>
      </c>
      <c r="H145" s="6">
        <f t="shared" si="18"/>
        <v>163.64562720520431</v>
      </c>
      <c r="I145" s="7">
        <f>IF($C$12*AVERAGE(D133:D144)&lt;$C$13,$C$12*AVERAGE(D133:D144),$C$13)</f>
        <v>500</v>
      </c>
      <c r="J145" s="5">
        <f t="shared" si="19"/>
        <v>55615.36294274321</v>
      </c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x14ac:dyDescent="0.25">
      <c r="A146" s="27"/>
      <c r="B146" s="23">
        <v>46428</v>
      </c>
      <c r="C146" s="3">
        <v>122</v>
      </c>
      <c r="D146" s="2">
        <f t="shared" si="16"/>
        <v>671.95818967206083</v>
      </c>
      <c r="E146" s="25">
        <f>E145</f>
        <v>268.78327586882438</v>
      </c>
      <c r="F146" s="2">
        <f>F145</f>
        <v>403.17491380323651</v>
      </c>
      <c r="G146" s="5">
        <f t="shared" si="17"/>
        <v>42076.315348901044</v>
      </c>
      <c r="H146" s="6">
        <f t="shared" si="18"/>
        <v>166.84608882822963</v>
      </c>
      <c r="J146" s="5">
        <f t="shared" si="19"/>
        <v>56185.383945374677</v>
      </c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x14ac:dyDescent="0.25">
      <c r="A147" s="27"/>
      <c r="B147" s="23">
        <v>46456</v>
      </c>
      <c r="C147" s="3">
        <v>123</v>
      </c>
      <c r="D147" s="2">
        <f t="shared" si="16"/>
        <v>671.95818967206083</v>
      </c>
      <c r="E147" s="25">
        <f t="shared" ref="E147:E156" si="28">E146</f>
        <v>268.78327586882438</v>
      </c>
      <c r="F147" s="2">
        <f t="shared" ref="F147:F156" si="29">F146</f>
        <v>403.17491380323651</v>
      </c>
      <c r="G147" s="5">
        <f t="shared" si="17"/>
        <v>42479.490262704283</v>
      </c>
      <c r="H147" s="6">
        <f t="shared" si="18"/>
        <v>168.55615183612403</v>
      </c>
      <c r="J147" s="5">
        <f t="shared" si="19"/>
        <v>56757.115011014037</v>
      </c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x14ac:dyDescent="0.25">
      <c r="A148" s="27"/>
      <c r="B148" s="23">
        <v>46487</v>
      </c>
      <c r="C148" s="3">
        <v>124</v>
      </c>
      <c r="D148" s="2">
        <f t="shared" si="16"/>
        <v>671.95818967206083</v>
      </c>
      <c r="E148" s="25">
        <f t="shared" si="28"/>
        <v>268.78327586882438</v>
      </c>
      <c r="F148" s="2">
        <f t="shared" si="29"/>
        <v>403.17491380323651</v>
      </c>
      <c r="G148" s="5">
        <f t="shared" si="17"/>
        <v>42882.665176507522</v>
      </c>
      <c r="H148" s="6">
        <f t="shared" si="18"/>
        <v>170.27134503304208</v>
      </c>
      <c r="J148" s="5">
        <f t="shared" si="19"/>
        <v>57330.561269850317</v>
      </c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x14ac:dyDescent="0.25">
      <c r="A149" s="27"/>
      <c r="B149" s="23">
        <v>46517</v>
      </c>
      <c r="C149" s="3">
        <v>125</v>
      </c>
      <c r="D149" s="2">
        <f t="shared" si="16"/>
        <v>671.95818967206083</v>
      </c>
      <c r="E149" s="25">
        <f t="shared" si="28"/>
        <v>268.78327586882438</v>
      </c>
      <c r="F149" s="2">
        <f t="shared" si="29"/>
        <v>403.17491380323651</v>
      </c>
      <c r="G149" s="5">
        <f t="shared" si="17"/>
        <v>43285.840090310761</v>
      </c>
      <c r="H149" s="6">
        <f t="shared" si="18"/>
        <v>171.99168380955095</v>
      </c>
      <c r="J149" s="5">
        <f t="shared" si="19"/>
        <v>57905.727867463109</v>
      </c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x14ac:dyDescent="0.25">
      <c r="A150" s="27"/>
      <c r="B150" s="23">
        <v>46548</v>
      </c>
      <c r="C150" s="3">
        <v>126</v>
      </c>
      <c r="D150" s="2">
        <f t="shared" si="16"/>
        <v>671.95818967206083</v>
      </c>
      <c r="E150" s="25">
        <f t="shared" si="28"/>
        <v>268.78327586882438</v>
      </c>
      <c r="F150" s="2">
        <f t="shared" si="29"/>
        <v>403.17491380323651</v>
      </c>
      <c r="G150" s="5">
        <f t="shared" si="17"/>
        <v>43689.015004114</v>
      </c>
      <c r="H150" s="6">
        <f t="shared" si="18"/>
        <v>173.71718360238933</v>
      </c>
      <c r="J150" s="5">
        <f t="shared" si="19"/>
        <v>58482.61996486874</v>
      </c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x14ac:dyDescent="0.25">
      <c r="A151" s="27"/>
      <c r="B151" s="23">
        <v>46578</v>
      </c>
      <c r="C151" s="3">
        <v>127</v>
      </c>
      <c r="D151" s="2">
        <f t="shared" si="16"/>
        <v>671.95818967206083</v>
      </c>
      <c r="E151" s="25">
        <f t="shared" si="28"/>
        <v>268.78327586882438</v>
      </c>
      <c r="F151" s="2">
        <f t="shared" si="29"/>
        <v>403.17491380323651</v>
      </c>
      <c r="G151" s="5">
        <f t="shared" si="17"/>
        <v>44092.18991791724</v>
      </c>
      <c r="H151" s="6">
        <f t="shared" si="18"/>
        <v>175.44785989460618</v>
      </c>
      <c r="J151" s="5">
        <f t="shared" si="19"/>
        <v>59061.242738566587</v>
      </c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x14ac:dyDescent="0.25">
      <c r="A152" s="27"/>
      <c r="B152" s="23">
        <v>46609</v>
      </c>
      <c r="C152" s="3">
        <v>128</v>
      </c>
      <c r="D152" s="2">
        <f t="shared" si="16"/>
        <v>671.95818967206083</v>
      </c>
      <c r="E152" s="25">
        <f t="shared" si="28"/>
        <v>268.78327586882438</v>
      </c>
      <c r="F152" s="2">
        <f t="shared" si="29"/>
        <v>403.17491380323651</v>
      </c>
      <c r="G152" s="5">
        <f t="shared" si="17"/>
        <v>44495.364831720479</v>
      </c>
      <c r="H152" s="6">
        <f t="shared" si="18"/>
        <v>177.18372821569974</v>
      </c>
      <c r="J152" s="5">
        <f t="shared" si="19"/>
        <v>59641.601380585525</v>
      </c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x14ac:dyDescent="0.25">
      <c r="A153" s="27"/>
      <c r="B153" s="23">
        <v>46640</v>
      </c>
      <c r="C153" s="3">
        <v>129</v>
      </c>
      <c r="D153" s="2">
        <f t="shared" si="16"/>
        <v>671.95818967206083</v>
      </c>
      <c r="E153" s="25">
        <f t="shared" si="28"/>
        <v>268.78327586882438</v>
      </c>
      <c r="F153" s="2">
        <f t="shared" si="29"/>
        <v>403.17491380323651</v>
      </c>
      <c r="G153" s="5">
        <f t="shared" si="17"/>
        <v>44898.539745523718</v>
      </c>
      <c r="H153" s="6">
        <f t="shared" si="18"/>
        <v>178.92480414175657</v>
      </c>
      <c r="J153" s="5">
        <f t="shared" si="19"/>
        <v>60223.701098530524</v>
      </c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x14ac:dyDescent="0.25">
      <c r="A154" s="27"/>
      <c r="B154" s="23">
        <v>46670</v>
      </c>
      <c r="C154" s="3">
        <v>130</v>
      </c>
      <c r="D154" s="2">
        <f t="shared" ref="D154:D204" si="30">E154+F154</f>
        <v>671.95818967206083</v>
      </c>
      <c r="E154" s="25">
        <f t="shared" si="28"/>
        <v>268.78327586882438</v>
      </c>
      <c r="F154" s="2">
        <f t="shared" si="29"/>
        <v>403.17491380323651</v>
      </c>
      <c r="G154" s="5">
        <f t="shared" si="17"/>
        <v>45301.714659326957</v>
      </c>
      <c r="H154" s="6">
        <f t="shared" si="18"/>
        <v>180.67110329559156</v>
      </c>
      <c r="J154" s="5">
        <f t="shared" si="19"/>
        <v>60807.547115629357</v>
      </c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x14ac:dyDescent="0.25">
      <c r="A155" s="27"/>
      <c r="B155" s="23">
        <v>46701</v>
      </c>
      <c r="C155" s="3">
        <v>131</v>
      </c>
      <c r="D155" s="2">
        <f t="shared" si="30"/>
        <v>671.95818967206083</v>
      </c>
      <c r="E155" s="25">
        <f t="shared" si="28"/>
        <v>268.78327586882438</v>
      </c>
      <c r="F155" s="2">
        <f t="shared" si="29"/>
        <v>403.17491380323651</v>
      </c>
      <c r="G155" s="5">
        <f t="shared" ref="G155:G204" si="31">F155+G154</f>
        <v>45704.889573130196</v>
      </c>
      <c r="H155" s="6">
        <f t="shared" ref="H155:H204" si="32">J154*$C$9/12</f>
        <v>182.42264134688807</v>
      </c>
      <c r="J155" s="5">
        <f t="shared" ref="J155:J204" si="33">J154+F155+H155+I155</f>
        <v>61393.144670779482</v>
      </c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x14ac:dyDescent="0.25">
      <c r="A156" s="27"/>
      <c r="B156" s="23">
        <v>46731</v>
      </c>
      <c r="C156" s="3">
        <v>132</v>
      </c>
      <c r="D156" s="2">
        <f t="shared" si="30"/>
        <v>671.95818967206083</v>
      </c>
      <c r="E156" s="25">
        <f t="shared" si="28"/>
        <v>268.78327586882438</v>
      </c>
      <c r="F156" s="2">
        <f t="shared" si="29"/>
        <v>403.17491380323651</v>
      </c>
      <c r="G156" s="5">
        <f t="shared" si="31"/>
        <v>46108.064486933436</v>
      </c>
      <c r="H156" s="6">
        <f t="shared" si="32"/>
        <v>184.17943401233845</v>
      </c>
      <c r="J156" s="5">
        <f t="shared" si="33"/>
        <v>61980.499018595059</v>
      </c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x14ac:dyDescent="0.25">
      <c r="A157" s="27"/>
      <c r="B157" s="23">
        <v>46762</v>
      </c>
      <c r="C157" s="3">
        <v>133</v>
      </c>
      <c r="D157" s="2">
        <f t="shared" si="30"/>
        <v>692.11693536222265</v>
      </c>
      <c r="E157" s="7">
        <f>E156+E156*$C$11</f>
        <v>276.84677414488908</v>
      </c>
      <c r="F157" s="7">
        <f>F156+F156*$C$11</f>
        <v>415.27016121733362</v>
      </c>
      <c r="G157" s="5">
        <f t="shared" si="31"/>
        <v>46523.334648150769</v>
      </c>
      <c r="H157" s="6">
        <f t="shared" si="32"/>
        <v>185.94149705578516</v>
      </c>
      <c r="I157" s="7">
        <f>IF($C$12*AVERAGE(D145:D156)&lt;$C$13,$C$12*AVERAGE(D145:D156),$C$13)</f>
        <v>500</v>
      </c>
      <c r="J157" s="5">
        <f t="shared" si="33"/>
        <v>63081.710676868177</v>
      </c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x14ac:dyDescent="0.25">
      <c r="A158" s="27"/>
      <c r="B158" s="23">
        <v>46793</v>
      </c>
      <c r="C158" s="3">
        <v>134</v>
      </c>
      <c r="D158" s="2">
        <f t="shared" si="30"/>
        <v>692.11693536222265</v>
      </c>
      <c r="E158" s="25">
        <f>E157</f>
        <v>276.84677414488908</v>
      </c>
      <c r="F158" s="2">
        <f>F157</f>
        <v>415.27016121733362</v>
      </c>
      <c r="G158" s="5">
        <f t="shared" si="31"/>
        <v>46938.604809368102</v>
      </c>
      <c r="H158" s="6">
        <f t="shared" si="32"/>
        <v>189.24513203060451</v>
      </c>
      <c r="J158" s="5">
        <f t="shared" si="33"/>
        <v>63686.225970116117</v>
      </c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x14ac:dyDescent="0.25">
      <c r="A159" s="27"/>
      <c r="B159" s="23">
        <v>46822</v>
      </c>
      <c r="C159" s="3">
        <v>135</v>
      </c>
      <c r="D159" s="2">
        <f t="shared" si="30"/>
        <v>692.11693536222265</v>
      </c>
      <c r="E159" s="25">
        <f t="shared" ref="E159:E168" si="34">E158</f>
        <v>276.84677414488908</v>
      </c>
      <c r="F159" s="2">
        <f t="shared" ref="F159:F168" si="35">F158</f>
        <v>415.27016121733362</v>
      </c>
      <c r="G159" s="5">
        <f t="shared" si="31"/>
        <v>47353.874970585435</v>
      </c>
      <c r="H159" s="6">
        <f t="shared" si="32"/>
        <v>191.05867791034834</v>
      </c>
      <c r="J159" s="5">
        <f t="shared" si="33"/>
        <v>64292.554809243797</v>
      </c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x14ac:dyDescent="0.25">
      <c r="A160" s="27"/>
      <c r="B160" s="23">
        <v>46853</v>
      </c>
      <c r="C160" s="3">
        <v>136</v>
      </c>
      <c r="D160" s="2">
        <f t="shared" si="30"/>
        <v>692.11693536222265</v>
      </c>
      <c r="E160" s="25">
        <f t="shared" si="34"/>
        <v>276.84677414488908</v>
      </c>
      <c r="F160" s="2">
        <f t="shared" si="35"/>
        <v>415.27016121733362</v>
      </c>
      <c r="G160" s="5">
        <f t="shared" si="31"/>
        <v>47769.145131802768</v>
      </c>
      <c r="H160" s="6">
        <f t="shared" si="32"/>
        <v>192.87766442773136</v>
      </c>
      <c r="J160" s="5">
        <f t="shared" si="33"/>
        <v>64900.702634888861</v>
      </c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x14ac:dyDescent="0.25">
      <c r="A161" s="27"/>
      <c r="B161" s="23">
        <v>46883</v>
      </c>
      <c r="C161" s="3">
        <v>137</v>
      </c>
      <c r="D161" s="2">
        <f t="shared" si="30"/>
        <v>692.11693536222265</v>
      </c>
      <c r="E161" s="25">
        <f t="shared" si="34"/>
        <v>276.84677414488908</v>
      </c>
      <c r="F161" s="2">
        <f t="shared" si="35"/>
        <v>415.27016121733362</v>
      </c>
      <c r="G161" s="5">
        <f t="shared" si="31"/>
        <v>48184.415293020102</v>
      </c>
      <c r="H161" s="6">
        <f t="shared" si="32"/>
        <v>194.70210790466658</v>
      </c>
      <c r="J161" s="5">
        <f t="shared" si="33"/>
        <v>65510.674904010863</v>
      </c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x14ac:dyDescent="0.25">
      <c r="A162" s="27"/>
      <c r="B162" s="23">
        <v>46914</v>
      </c>
      <c r="C162" s="3">
        <v>138</v>
      </c>
      <c r="D162" s="2">
        <f t="shared" si="30"/>
        <v>692.11693536222265</v>
      </c>
      <c r="E162" s="25">
        <f t="shared" si="34"/>
        <v>276.84677414488908</v>
      </c>
      <c r="F162" s="2">
        <f t="shared" si="35"/>
        <v>415.27016121733362</v>
      </c>
      <c r="G162" s="5">
        <f t="shared" si="31"/>
        <v>48599.685454237435</v>
      </c>
      <c r="H162" s="6">
        <f t="shared" si="32"/>
        <v>196.53202471203258</v>
      </c>
      <c r="J162" s="5">
        <f t="shared" si="33"/>
        <v>66122.477089940221</v>
      </c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x14ac:dyDescent="0.25">
      <c r="A163" s="27"/>
      <c r="B163" s="23">
        <v>46944</v>
      </c>
      <c r="C163" s="3">
        <v>139</v>
      </c>
      <c r="D163" s="2">
        <f t="shared" si="30"/>
        <v>692.11693536222265</v>
      </c>
      <c r="E163" s="25">
        <f t="shared" si="34"/>
        <v>276.84677414488908</v>
      </c>
      <c r="F163" s="2">
        <f t="shared" si="35"/>
        <v>415.27016121733362</v>
      </c>
      <c r="G163" s="5">
        <f t="shared" si="31"/>
        <v>49014.955615454768</v>
      </c>
      <c r="H163" s="6">
        <f t="shared" si="32"/>
        <v>198.36743126982063</v>
      </c>
      <c r="J163" s="5">
        <f t="shared" si="33"/>
        <v>66736.114682427389</v>
      </c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x14ac:dyDescent="0.25">
      <c r="A164" s="27"/>
      <c r="B164" s="23">
        <v>46975</v>
      </c>
      <c r="C164" s="3">
        <v>140</v>
      </c>
      <c r="D164" s="2">
        <f t="shared" si="30"/>
        <v>692.11693536222265</v>
      </c>
      <c r="E164" s="25">
        <f t="shared" si="34"/>
        <v>276.84677414488908</v>
      </c>
      <c r="F164" s="2">
        <f t="shared" si="35"/>
        <v>415.27016121733362</v>
      </c>
      <c r="G164" s="5">
        <f t="shared" si="31"/>
        <v>49430.225776672101</v>
      </c>
      <c r="H164" s="6">
        <f t="shared" si="32"/>
        <v>200.20834404728214</v>
      </c>
      <c r="J164" s="5">
        <f t="shared" si="33"/>
        <v>67351.593187692008</v>
      </c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x14ac:dyDescent="0.25">
      <c r="A165" s="27"/>
      <c r="B165" s="23">
        <v>47006</v>
      </c>
      <c r="C165" s="3">
        <v>141</v>
      </c>
      <c r="D165" s="2">
        <f t="shared" si="30"/>
        <v>692.11693536222265</v>
      </c>
      <c r="E165" s="25">
        <f t="shared" si="34"/>
        <v>276.84677414488908</v>
      </c>
      <c r="F165" s="2">
        <f t="shared" si="35"/>
        <v>415.27016121733362</v>
      </c>
      <c r="G165" s="5">
        <f t="shared" si="31"/>
        <v>49845.495937889435</v>
      </c>
      <c r="H165" s="6">
        <f t="shared" si="32"/>
        <v>202.05477956307598</v>
      </c>
      <c r="J165" s="5">
        <f t="shared" si="33"/>
        <v>67968.918128472418</v>
      </c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x14ac:dyDescent="0.25">
      <c r="A166" s="27"/>
      <c r="B166" s="23">
        <v>47036</v>
      </c>
      <c r="C166" s="3">
        <v>142</v>
      </c>
      <c r="D166" s="2">
        <f t="shared" si="30"/>
        <v>692.11693536222265</v>
      </c>
      <c r="E166" s="25">
        <f t="shared" si="34"/>
        <v>276.84677414488908</v>
      </c>
      <c r="F166" s="2">
        <f t="shared" si="35"/>
        <v>415.27016121733362</v>
      </c>
      <c r="G166" s="5">
        <f t="shared" si="31"/>
        <v>50260.766099106768</v>
      </c>
      <c r="H166" s="6">
        <f t="shared" si="32"/>
        <v>203.90675438541723</v>
      </c>
      <c r="J166" s="5">
        <f t="shared" si="33"/>
        <v>68588.095044075177</v>
      </c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x14ac:dyDescent="0.25">
      <c r="A167" s="27"/>
      <c r="B167" s="23">
        <v>47067</v>
      </c>
      <c r="C167" s="3">
        <v>143</v>
      </c>
      <c r="D167" s="2">
        <f t="shared" si="30"/>
        <v>692.11693536222265</v>
      </c>
      <c r="E167" s="25">
        <f t="shared" si="34"/>
        <v>276.84677414488908</v>
      </c>
      <c r="F167" s="2">
        <f t="shared" si="35"/>
        <v>415.27016121733362</v>
      </c>
      <c r="G167" s="5">
        <f t="shared" si="31"/>
        <v>50676.036260324101</v>
      </c>
      <c r="H167" s="6">
        <f t="shared" si="32"/>
        <v>205.76428513222552</v>
      </c>
      <c r="J167" s="5">
        <f t="shared" si="33"/>
        <v>69209.129490424748</v>
      </c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x14ac:dyDescent="0.25">
      <c r="A168" s="27"/>
      <c r="B168" s="23">
        <v>47097</v>
      </c>
      <c r="C168" s="3">
        <v>144</v>
      </c>
      <c r="D168" s="2">
        <f t="shared" si="30"/>
        <v>692.11693536222265</v>
      </c>
      <c r="E168" s="25">
        <f t="shared" si="34"/>
        <v>276.84677414488908</v>
      </c>
      <c r="F168" s="2">
        <f t="shared" si="35"/>
        <v>415.27016121733362</v>
      </c>
      <c r="G168" s="5">
        <f t="shared" si="31"/>
        <v>51091.306421541434</v>
      </c>
      <c r="H168" s="6">
        <f t="shared" si="32"/>
        <v>207.62738847127423</v>
      </c>
      <c r="J168" s="5">
        <f t="shared" si="33"/>
        <v>69832.02704011336</v>
      </c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x14ac:dyDescent="0.25">
      <c r="A169" s="27"/>
      <c r="B169" s="23">
        <v>47128</v>
      </c>
      <c r="C169" s="3">
        <v>145</v>
      </c>
      <c r="D169" s="2">
        <f t="shared" si="30"/>
        <v>712.88044342308945</v>
      </c>
      <c r="E169" s="7">
        <f>E168+E168*$C$11</f>
        <v>285.15217736923574</v>
      </c>
      <c r="F169" s="7">
        <f>F168+F168*$C$11</f>
        <v>427.72826605385364</v>
      </c>
      <c r="G169" s="5">
        <f t="shared" si="31"/>
        <v>51519.034687595289</v>
      </c>
      <c r="H169" s="6">
        <f t="shared" si="32"/>
        <v>209.49608112034005</v>
      </c>
      <c r="I169" s="7">
        <f>IF($C$12*AVERAGE(D157:D168)&lt;$C$13,$C$12*AVERAGE(D157:D168),$C$13)</f>
        <v>500</v>
      </c>
      <c r="J169" s="5">
        <f t="shared" si="33"/>
        <v>70969.251387287542</v>
      </c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x14ac:dyDescent="0.25">
      <c r="A170" s="27"/>
      <c r="B170" s="23">
        <v>47159</v>
      </c>
      <c r="C170" s="3">
        <v>146</v>
      </c>
      <c r="D170" s="2">
        <f t="shared" si="30"/>
        <v>712.88044342308945</v>
      </c>
      <c r="E170" s="25">
        <f>E169</f>
        <v>285.15217736923574</v>
      </c>
      <c r="F170" s="2">
        <f>F169</f>
        <v>427.72826605385364</v>
      </c>
      <c r="G170" s="5">
        <f t="shared" si="31"/>
        <v>51946.762953649144</v>
      </c>
      <c r="H170" s="6">
        <f t="shared" si="32"/>
        <v>212.90775416186261</v>
      </c>
      <c r="J170" s="5">
        <f t="shared" si="33"/>
        <v>71609.887407503251</v>
      </c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x14ac:dyDescent="0.25">
      <c r="A171" s="27"/>
      <c r="B171" s="23">
        <v>47187</v>
      </c>
      <c r="C171" s="3">
        <v>147</v>
      </c>
      <c r="D171" s="2">
        <f t="shared" si="30"/>
        <v>712.88044342308945</v>
      </c>
      <c r="E171" s="25">
        <f t="shared" ref="E171:E180" si="36">E170</f>
        <v>285.15217736923574</v>
      </c>
      <c r="F171" s="2">
        <f t="shared" ref="F171:F180" si="37">F170</f>
        <v>427.72826605385364</v>
      </c>
      <c r="G171" s="5">
        <f t="shared" si="31"/>
        <v>52374.491219702999</v>
      </c>
      <c r="H171" s="6">
        <f t="shared" si="32"/>
        <v>214.82966222250971</v>
      </c>
      <c r="J171" s="5">
        <f t="shared" si="33"/>
        <v>72252.445335779601</v>
      </c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x14ac:dyDescent="0.25">
      <c r="A172" s="27"/>
      <c r="B172" s="23">
        <v>47218</v>
      </c>
      <c r="C172" s="3">
        <v>148</v>
      </c>
      <c r="D172" s="2">
        <f t="shared" si="30"/>
        <v>712.88044342308945</v>
      </c>
      <c r="E172" s="25">
        <f t="shared" si="36"/>
        <v>285.15217736923574</v>
      </c>
      <c r="F172" s="2">
        <f t="shared" si="37"/>
        <v>427.72826605385364</v>
      </c>
      <c r="G172" s="5">
        <f t="shared" si="31"/>
        <v>52802.219485756854</v>
      </c>
      <c r="H172" s="6">
        <f t="shared" si="32"/>
        <v>216.75733600733881</v>
      </c>
      <c r="J172" s="5">
        <f t="shared" si="33"/>
        <v>72896.930937840792</v>
      </c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x14ac:dyDescent="0.25">
      <c r="A173" s="27"/>
      <c r="B173" s="23">
        <v>47248</v>
      </c>
      <c r="C173" s="3">
        <v>149</v>
      </c>
      <c r="D173" s="2">
        <f t="shared" si="30"/>
        <v>712.88044342308945</v>
      </c>
      <c r="E173" s="25">
        <f t="shared" si="36"/>
        <v>285.15217736923574</v>
      </c>
      <c r="F173" s="2">
        <f t="shared" si="37"/>
        <v>427.72826605385364</v>
      </c>
      <c r="G173" s="5">
        <f t="shared" si="31"/>
        <v>53229.947751810709</v>
      </c>
      <c r="H173" s="6">
        <f t="shared" si="32"/>
        <v>218.69079281352234</v>
      </c>
      <c r="J173" s="5">
        <f t="shared" si="33"/>
        <v>73543.349996708159</v>
      </c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x14ac:dyDescent="0.25">
      <c r="A174" s="27"/>
      <c r="B174" s="23">
        <v>47279</v>
      </c>
      <c r="C174" s="3">
        <v>150</v>
      </c>
      <c r="D174" s="2">
        <f t="shared" si="30"/>
        <v>712.88044342308945</v>
      </c>
      <c r="E174" s="25">
        <f t="shared" si="36"/>
        <v>285.15217736923574</v>
      </c>
      <c r="F174" s="2">
        <f t="shared" si="37"/>
        <v>427.72826605385364</v>
      </c>
      <c r="G174" s="5">
        <f t="shared" si="31"/>
        <v>53657.676017864564</v>
      </c>
      <c r="H174" s="6">
        <f t="shared" si="32"/>
        <v>220.63004999012446</v>
      </c>
      <c r="J174" s="5">
        <f t="shared" si="33"/>
        <v>74191.708312752133</v>
      </c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x14ac:dyDescent="0.25">
      <c r="A175" s="27"/>
      <c r="B175" s="23">
        <v>47309</v>
      </c>
      <c r="C175" s="3">
        <v>151</v>
      </c>
      <c r="D175" s="2">
        <f t="shared" si="30"/>
        <v>712.88044342308945</v>
      </c>
      <c r="E175" s="25">
        <f t="shared" si="36"/>
        <v>285.15217736923574</v>
      </c>
      <c r="F175" s="2">
        <f t="shared" si="37"/>
        <v>427.72826605385364</v>
      </c>
      <c r="G175" s="5">
        <f t="shared" si="31"/>
        <v>54085.404283918419</v>
      </c>
      <c r="H175" s="6">
        <f t="shared" si="32"/>
        <v>222.57512493825638</v>
      </c>
      <c r="J175" s="5">
        <f t="shared" si="33"/>
        <v>74842.01170374424</v>
      </c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x14ac:dyDescent="0.25">
      <c r="A176" s="27"/>
      <c r="B176" s="23">
        <v>47340</v>
      </c>
      <c r="C176" s="3">
        <v>152</v>
      </c>
      <c r="D176" s="2">
        <f t="shared" si="30"/>
        <v>712.88044342308945</v>
      </c>
      <c r="E176" s="25">
        <f t="shared" si="36"/>
        <v>285.15217736923574</v>
      </c>
      <c r="F176" s="2">
        <f t="shared" si="37"/>
        <v>427.72826605385364</v>
      </c>
      <c r="G176" s="5">
        <f t="shared" si="31"/>
        <v>54513.132549972273</v>
      </c>
      <c r="H176" s="6">
        <f t="shared" si="32"/>
        <v>224.52603511123269</v>
      </c>
      <c r="J176" s="5">
        <f t="shared" si="33"/>
        <v>75494.266004909325</v>
      </c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25">
      <c r="A177" s="27"/>
      <c r="B177" s="23">
        <v>47371</v>
      </c>
      <c r="C177" s="3">
        <v>153</v>
      </c>
      <c r="D177" s="2">
        <f t="shared" si="30"/>
        <v>712.88044342308945</v>
      </c>
      <c r="E177" s="25">
        <f t="shared" si="36"/>
        <v>285.15217736923574</v>
      </c>
      <c r="F177" s="2">
        <f t="shared" si="37"/>
        <v>427.72826605385364</v>
      </c>
      <c r="G177" s="5">
        <f t="shared" si="31"/>
        <v>54940.860816026128</v>
      </c>
      <c r="H177" s="6">
        <f t="shared" si="32"/>
        <v>226.48279801472793</v>
      </c>
      <c r="J177" s="5">
        <f t="shared" si="33"/>
        <v>76148.477068977896</v>
      </c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x14ac:dyDescent="0.25">
      <c r="A178" s="27"/>
      <c r="B178" s="23">
        <v>47401</v>
      </c>
      <c r="C178" s="3">
        <v>154</v>
      </c>
      <c r="D178" s="2">
        <f t="shared" si="30"/>
        <v>712.88044342308945</v>
      </c>
      <c r="E178" s="25">
        <f t="shared" si="36"/>
        <v>285.15217736923574</v>
      </c>
      <c r="F178" s="2">
        <f t="shared" si="37"/>
        <v>427.72826605385364</v>
      </c>
      <c r="G178" s="5">
        <f t="shared" si="31"/>
        <v>55368.589082079983</v>
      </c>
      <c r="H178" s="6">
        <f t="shared" si="32"/>
        <v>228.44543120693368</v>
      </c>
      <c r="J178" s="5">
        <f t="shared" si="33"/>
        <v>76804.650766238672</v>
      </c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x14ac:dyDescent="0.25">
      <c r="A179" s="27"/>
      <c r="B179" s="23">
        <v>47432</v>
      </c>
      <c r="C179" s="3">
        <v>155</v>
      </c>
      <c r="D179" s="2">
        <f t="shared" si="30"/>
        <v>712.88044342308945</v>
      </c>
      <c r="E179" s="25">
        <f t="shared" si="36"/>
        <v>285.15217736923574</v>
      </c>
      <c r="F179" s="2">
        <f t="shared" si="37"/>
        <v>427.72826605385364</v>
      </c>
      <c r="G179" s="5">
        <f t="shared" si="31"/>
        <v>55796.317348133838</v>
      </c>
      <c r="H179" s="6">
        <f t="shared" si="32"/>
        <v>230.413952298716</v>
      </c>
      <c r="J179" s="5">
        <f t="shared" si="33"/>
        <v>77462.792984591229</v>
      </c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x14ac:dyDescent="0.25">
      <c r="A180" s="27"/>
      <c r="B180" s="23">
        <v>47462</v>
      </c>
      <c r="C180" s="3">
        <v>156</v>
      </c>
      <c r="D180" s="2">
        <f t="shared" si="30"/>
        <v>712.88044342308945</v>
      </c>
      <c r="E180" s="25">
        <f t="shared" si="36"/>
        <v>285.15217736923574</v>
      </c>
      <c r="F180" s="2">
        <f t="shared" si="37"/>
        <v>427.72826605385364</v>
      </c>
      <c r="G180" s="5">
        <f t="shared" si="31"/>
        <v>56224.045614187693</v>
      </c>
      <c r="H180" s="6">
        <f t="shared" si="32"/>
        <v>232.38837895377367</v>
      </c>
      <c r="J180" s="5">
        <f t="shared" si="33"/>
        <v>78122.909629598857</v>
      </c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x14ac:dyDescent="0.25">
      <c r="A181" s="27"/>
      <c r="B181" s="23">
        <v>47493</v>
      </c>
      <c r="C181" s="3">
        <v>157</v>
      </c>
      <c r="D181" s="2">
        <f t="shared" si="30"/>
        <v>734.26685672578208</v>
      </c>
      <c r="E181" s="7">
        <f>E180+E180*$C$11</f>
        <v>293.70674269031281</v>
      </c>
      <c r="F181" s="7">
        <f>F180+F180*$C$11</f>
        <v>440.56011403546927</v>
      </c>
      <c r="G181" s="5">
        <f t="shared" si="31"/>
        <v>56664.605728223163</v>
      </c>
      <c r="H181" s="6">
        <f t="shared" si="32"/>
        <v>234.36872888879657</v>
      </c>
      <c r="I181" s="7">
        <f>IF($C$12*AVERAGE(D169:D180)&lt;$C$13,$C$12*AVERAGE(D169:D180),$C$13)</f>
        <v>500</v>
      </c>
      <c r="J181" s="5">
        <f t="shared" si="33"/>
        <v>79297.83847252313</v>
      </c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x14ac:dyDescent="0.25">
      <c r="A182" s="27"/>
      <c r="B182" s="23">
        <v>47524</v>
      </c>
      <c r="C182" s="3">
        <v>158</v>
      </c>
      <c r="D182" s="2">
        <f t="shared" si="30"/>
        <v>734.26685672578208</v>
      </c>
      <c r="E182" s="25">
        <f>E181</f>
        <v>293.70674269031281</v>
      </c>
      <c r="F182" s="2">
        <f>F181</f>
        <v>440.56011403546927</v>
      </c>
      <c r="G182" s="5">
        <f t="shared" si="31"/>
        <v>57105.165842258633</v>
      </c>
      <c r="H182" s="6">
        <f t="shared" si="32"/>
        <v>237.89351541756938</v>
      </c>
      <c r="J182" s="5">
        <f t="shared" si="33"/>
        <v>79976.292101976171</v>
      </c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x14ac:dyDescent="0.25">
      <c r="A183" s="27"/>
      <c r="B183" s="23">
        <v>47552</v>
      </c>
      <c r="C183" s="3">
        <v>159</v>
      </c>
      <c r="D183" s="2">
        <f t="shared" si="30"/>
        <v>734.26685672578208</v>
      </c>
      <c r="E183" s="25">
        <f t="shared" ref="E183:E192" si="38">E182</f>
        <v>293.70674269031281</v>
      </c>
      <c r="F183" s="2">
        <f t="shared" ref="F183:F192" si="39">F182</f>
        <v>440.56011403546927</v>
      </c>
      <c r="G183" s="5">
        <f t="shared" si="31"/>
        <v>57545.725956294104</v>
      </c>
      <c r="H183" s="6">
        <f t="shared" si="32"/>
        <v>239.9288763059285</v>
      </c>
      <c r="J183" s="5">
        <f t="shared" si="33"/>
        <v>80656.781092317571</v>
      </c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x14ac:dyDescent="0.25">
      <c r="A184" s="27"/>
      <c r="B184" s="23">
        <v>47583</v>
      </c>
      <c r="C184" s="3">
        <v>160</v>
      </c>
      <c r="D184" s="2">
        <f t="shared" si="30"/>
        <v>734.26685672578208</v>
      </c>
      <c r="E184" s="25">
        <f t="shared" si="38"/>
        <v>293.70674269031281</v>
      </c>
      <c r="F184" s="2">
        <f t="shared" si="39"/>
        <v>440.56011403546927</v>
      </c>
      <c r="G184" s="5">
        <f t="shared" si="31"/>
        <v>57986.286070329574</v>
      </c>
      <c r="H184" s="6">
        <f t="shared" si="32"/>
        <v>241.97034327695269</v>
      </c>
      <c r="J184" s="5">
        <f t="shared" si="33"/>
        <v>81339.311549629987</v>
      </c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x14ac:dyDescent="0.25">
      <c r="A185" s="27"/>
      <c r="B185" s="23">
        <v>47613</v>
      </c>
      <c r="C185" s="3">
        <v>161</v>
      </c>
      <c r="D185" s="2">
        <f t="shared" si="30"/>
        <v>734.26685672578208</v>
      </c>
      <c r="E185" s="25">
        <f t="shared" si="38"/>
        <v>293.70674269031281</v>
      </c>
      <c r="F185" s="2">
        <f t="shared" si="39"/>
        <v>440.56011403546927</v>
      </c>
      <c r="G185" s="5">
        <f t="shared" si="31"/>
        <v>58426.846184365044</v>
      </c>
      <c r="H185" s="6">
        <f t="shared" si="32"/>
        <v>244.01793464888996</v>
      </c>
      <c r="J185" s="5">
        <f t="shared" si="33"/>
        <v>82023.889598314345</v>
      </c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x14ac:dyDescent="0.25">
      <c r="A186" s="27"/>
      <c r="B186" s="23">
        <v>47644</v>
      </c>
      <c r="C186" s="3">
        <v>162</v>
      </c>
      <c r="D186" s="2">
        <f t="shared" si="30"/>
        <v>734.26685672578208</v>
      </c>
      <c r="E186" s="25">
        <f t="shared" si="38"/>
        <v>293.70674269031281</v>
      </c>
      <c r="F186" s="2">
        <f t="shared" si="39"/>
        <v>440.56011403546927</v>
      </c>
      <c r="G186" s="5">
        <f t="shared" si="31"/>
        <v>58867.406298400514</v>
      </c>
      <c r="H186" s="6">
        <f t="shared" si="32"/>
        <v>246.07166879494301</v>
      </c>
      <c r="J186" s="5">
        <f t="shared" si="33"/>
        <v>82710.521381144761</v>
      </c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x14ac:dyDescent="0.25">
      <c r="A187" s="27"/>
      <c r="B187" s="23">
        <v>47674</v>
      </c>
      <c r="C187" s="3">
        <v>163</v>
      </c>
      <c r="D187" s="2">
        <f t="shared" si="30"/>
        <v>734.26685672578208</v>
      </c>
      <c r="E187" s="25">
        <f t="shared" si="38"/>
        <v>293.70674269031281</v>
      </c>
      <c r="F187" s="2">
        <f t="shared" si="39"/>
        <v>440.56011403546927</v>
      </c>
      <c r="G187" s="5">
        <f t="shared" si="31"/>
        <v>59307.966412435984</v>
      </c>
      <c r="H187" s="6">
        <f t="shared" si="32"/>
        <v>248.13156414343428</v>
      </c>
      <c r="J187" s="5">
        <f t="shared" si="33"/>
        <v>83399.213059323665</v>
      </c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x14ac:dyDescent="0.25">
      <c r="A188" s="27"/>
      <c r="B188" s="23">
        <v>47705</v>
      </c>
      <c r="C188" s="3">
        <v>164</v>
      </c>
      <c r="D188" s="2">
        <f t="shared" si="30"/>
        <v>734.26685672578208</v>
      </c>
      <c r="E188" s="25">
        <f t="shared" si="38"/>
        <v>293.70674269031281</v>
      </c>
      <c r="F188" s="2">
        <f t="shared" si="39"/>
        <v>440.56011403546927</v>
      </c>
      <c r="G188" s="5">
        <f t="shared" si="31"/>
        <v>59748.526526471454</v>
      </c>
      <c r="H188" s="6">
        <f t="shared" si="32"/>
        <v>250.19763917797096</v>
      </c>
      <c r="J188" s="5">
        <f t="shared" si="33"/>
        <v>84089.970812537111</v>
      </c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x14ac:dyDescent="0.25">
      <c r="A189" s="27"/>
      <c r="B189" s="23">
        <v>47736</v>
      </c>
      <c r="C189" s="3">
        <v>165</v>
      </c>
      <c r="D189" s="2">
        <f t="shared" si="30"/>
        <v>734.26685672578208</v>
      </c>
      <c r="E189" s="25">
        <f t="shared" si="38"/>
        <v>293.70674269031281</v>
      </c>
      <c r="F189" s="2">
        <f t="shared" si="39"/>
        <v>440.56011403546927</v>
      </c>
      <c r="G189" s="5">
        <f t="shared" si="31"/>
        <v>60189.086640506925</v>
      </c>
      <c r="H189" s="6">
        <f t="shared" si="32"/>
        <v>252.26991243761131</v>
      </c>
      <c r="J189" s="5">
        <f t="shared" si="33"/>
        <v>84782.80083901019</v>
      </c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x14ac:dyDescent="0.25">
      <c r="A190" s="27"/>
      <c r="B190" s="23">
        <v>47766</v>
      </c>
      <c r="C190" s="3">
        <v>166</v>
      </c>
      <c r="D190" s="2">
        <f t="shared" si="30"/>
        <v>734.26685672578208</v>
      </c>
      <c r="E190" s="25">
        <f t="shared" si="38"/>
        <v>293.70674269031281</v>
      </c>
      <c r="F190" s="2">
        <f t="shared" si="39"/>
        <v>440.56011403546927</v>
      </c>
      <c r="G190" s="5">
        <f t="shared" si="31"/>
        <v>60629.646754542395</v>
      </c>
      <c r="H190" s="6">
        <f t="shared" si="32"/>
        <v>254.34840251703054</v>
      </c>
      <c r="J190" s="5">
        <f t="shared" si="33"/>
        <v>85477.709355562693</v>
      </c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x14ac:dyDescent="0.25">
      <c r="A191" s="27"/>
      <c r="B191" s="23">
        <v>47797</v>
      </c>
      <c r="C191" s="3">
        <v>167</v>
      </c>
      <c r="D191" s="2">
        <f t="shared" si="30"/>
        <v>734.26685672578208</v>
      </c>
      <c r="E191" s="25">
        <f t="shared" si="38"/>
        <v>293.70674269031281</v>
      </c>
      <c r="F191" s="2">
        <f t="shared" si="39"/>
        <v>440.56011403546927</v>
      </c>
      <c r="G191" s="5">
        <f t="shared" si="31"/>
        <v>61070.206868577865</v>
      </c>
      <c r="H191" s="6">
        <f t="shared" si="32"/>
        <v>256.43312806668808</v>
      </c>
      <c r="J191" s="5">
        <f t="shared" si="33"/>
        <v>86174.702597664844</v>
      </c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x14ac:dyDescent="0.25">
      <c r="A192" s="27"/>
      <c r="B192" s="23">
        <v>47827</v>
      </c>
      <c r="C192" s="3">
        <v>168</v>
      </c>
      <c r="D192" s="2">
        <f t="shared" si="30"/>
        <v>734.26685672578208</v>
      </c>
      <c r="E192" s="25">
        <f t="shared" si="38"/>
        <v>293.70674269031281</v>
      </c>
      <c r="F192" s="2">
        <f t="shared" si="39"/>
        <v>440.56011403546927</v>
      </c>
      <c r="G192" s="5">
        <f t="shared" si="31"/>
        <v>61510.766982613335</v>
      </c>
      <c r="H192" s="6">
        <f t="shared" si="32"/>
        <v>258.52410779299453</v>
      </c>
      <c r="J192" s="5">
        <f t="shared" si="33"/>
        <v>86873.786819493311</v>
      </c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x14ac:dyDescent="0.25">
      <c r="A193" s="27"/>
      <c r="B193" s="23">
        <v>47858</v>
      </c>
      <c r="C193" s="3">
        <v>169</v>
      </c>
      <c r="D193" s="2">
        <f t="shared" si="30"/>
        <v>756.29486242755547</v>
      </c>
      <c r="E193" s="7">
        <f>E192+E192*$C$11</f>
        <v>302.51794497102219</v>
      </c>
      <c r="F193" s="7">
        <f>F192+F192*$C$11</f>
        <v>453.77691745653334</v>
      </c>
      <c r="G193" s="5">
        <f t="shared" si="31"/>
        <v>61964.543900069868</v>
      </c>
      <c r="H193" s="6">
        <f t="shared" si="32"/>
        <v>260.6213604584799</v>
      </c>
      <c r="I193" s="7">
        <f>IF($C$12*AVERAGE(D181:D192)&lt;$C$13,$C$12*AVERAGE(D181:D192),$C$13)</f>
        <v>500</v>
      </c>
      <c r="J193" s="5">
        <f t="shared" si="33"/>
        <v>88088.185097408321</v>
      </c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x14ac:dyDescent="0.25">
      <c r="A194" s="27"/>
      <c r="B194" s="23">
        <v>47889</v>
      </c>
      <c r="C194" s="3">
        <v>170</v>
      </c>
      <c r="D194" s="2">
        <f t="shared" si="30"/>
        <v>756.29486242755547</v>
      </c>
      <c r="E194" s="25">
        <f>E193</f>
        <v>302.51794497102219</v>
      </c>
      <c r="F194" s="2">
        <f>F193</f>
        <v>453.77691745653334</v>
      </c>
      <c r="G194" s="5">
        <f t="shared" si="31"/>
        <v>62418.320817526401</v>
      </c>
      <c r="H194" s="6">
        <f t="shared" si="32"/>
        <v>264.26455529222494</v>
      </c>
      <c r="J194" s="5">
        <f t="shared" si="33"/>
        <v>88806.226570157072</v>
      </c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x14ac:dyDescent="0.25">
      <c r="A195" s="27"/>
      <c r="B195" s="23">
        <v>47917</v>
      </c>
      <c r="C195" s="3">
        <v>171</v>
      </c>
      <c r="D195" s="2">
        <f t="shared" si="30"/>
        <v>756.29486242755547</v>
      </c>
      <c r="E195" s="25">
        <f t="shared" ref="E195:E204" si="40">E194</f>
        <v>302.51794497102219</v>
      </c>
      <c r="F195" s="2">
        <f t="shared" ref="F195:F204" si="41">F194</f>
        <v>453.77691745653334</v>
      </c>
      <c r="G195" s="5">
        <f t="shared" si="31"/>
        <v>62872.097734982934</v>
      </c>
      <c r="H195" s="6">
        <f t="shared" si="32"/>
        <v>266.41867971047117</v>
      </c>
      <c r="J195" s="5">
        <f t="shared" si="33"/>
        <v>89526.422167324083</v>
      </c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x14ac:dyDescent="0.25">
      <c r="A196" s="27"/>
      <c r="B196" s="23">
        <v>47948</v>
      </c>
      <c r="C196" s="3">
        <v>172</v>
      </c>
      <c r="D196" s="2">
        <f t="shared" si="30"/>
        <v>756.29486242755547</v>
      </c>
      <c r="E196" s="25">
        <f t="shared" si="40"/>
        <v>302.51794497102219</v>
      </c>
      <c r="F196" s="2">
        <f t="shared" si="41"/>
        <v>453.77691745653334</v>
      </c>
      <c r="G196" s="5">
        <f t="shared" si="31"/>
        <v>63325.874652439466</v>
      </c>
      <c r="H196" s="6">
        <f t="shared" si="32"/>
        <v>268.5792665019722</v>
      </c>
      <c r="J196" s="5">
        <f t="shared" si="33"/>
        <v>90248.778351282584</v>
      </c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x14ac:dyDescent="0.25">
      <c r="A197" s="27"/>
      <c r="B197" s="23">
        <v>47978</v>
      </c>
      <c r="C197" s="3">
        <v>173</v>
      </c>
      <c r="D197" s="2">
        <f t="shared" si="30"/>
        <v>756.29486242755547</v>
      </c>
      <c r="E197" s="25">
        <f t="shared" si="40"/>
        <v>302.51794497102219</v>
      </c>
      <c r="F197" s="2">
        <f t="shared" si="41"/>
        <v>453.77691745653334</v>
      </c>
      <c r="G197" s="5">
        <f t="shared" si="31"/>
        <v>63779.651569895999</v>
      </c>
      <c r="H197" s="6">
        <f t="shared" si="32"/>
        <v>270.74633505384776</v>
      </c>
      <c r="J197" s="5">
        <f t="shared" si="33"/>
        <v>90973.301603792963</v>
      </c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x14ac:dyDescent="0.25">
      <c r="A198" s="27"/>
      <c r="B198" s="23">
        <v>48009</v>
      </c>
      <c r="C198" s="3">
        <v>174</v>
      </c>
      <c r="D198" s="2">
        <f t="shared" si="30"/>
        <v>756.29486242755547</v>
      </c>
      <c r="E198" s="25">
        <f t="shared" si="40"/>
        <v>302.51794497102219</v>
      </c>
      <c r="F198" s="2">
        <f t="shared" si="41"/>
        <v>453.77691745653334</v>
      </c>
      <c r="G198" s="5">
        <f t="shared" si="31"/>
        <v>64233.428487352532</v>
      </c>
      <c r="H198" s="6">
        <f t="shared" si="32"/>
        <v>272.9199048113789</v>
      </c>
      <c r="J198" s="5">
        <f t="shared" si="33"/>
        <v>91699.998426060876</v>
      </c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x14ac:dyDescent="0.25">
      <c r="A199" s="27"/>
      <c r="B199" s="23">
        <v>48039</v>
      </c>
      <c r="C199" s="3">
        <v>175</v>
      </c>
      <c r="D199" s="2">
        <f t="shared" si="30"/>
        <v>756.29486242755547</v>
      </c>
      <c r="E199" s="25">
        <f t="shared" si="40"/>
        <v>302.51794497102219</v>
      </c>
      <c r="F199" s="2">
        <f t="shared" si="41"/>
        <v>453.77691745653334</v>
      </c>
      <c r="G199" s="5">
        <f t="shared" si="31"/>
        <v>64687.205404809065</v>
      </c>
      <c r="H199" s="6">
        <f t="shared" si="32"/>
        <v>275.09999527818258</v>
      </c>
      <c r="J199" s="5">
        <f t="shared" si="33"/>
        <v>92428.875338795595</v>
      </c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x14ac:dyDescent="0.25">
      <c r="A200" s="27"/>
      <c r="B200" s="23">
        <v>48070</v>
      </c>
      <c r="C200" s="3">
        <v>176</v>
      </c>
      <c r="D200" s="2">
        <f t="shared" si="30"/>
        <v>756.29486242755547</v>
      </c>
      <c r="E200" s="25">
        <f t="shared" si="40"/>
        <v>302.51794497102219</v>
      </c>
      <c r="F200" s="2">
        <f t="shared" si="41"/>
        <v>453.77691745653334</v>
      </c>
      <c r="G200" s="5">
        <f t="shared" si="31"/>
        <v>65140.982322265598</v>
      </c>
      <c r="H200" s="6">
        <f t="shared" si="32"/>
        <v>277.28662601638678</v>
      </c>
      <c r="J200" s="5">
        <f t="shared" si="33"/>
        <v>93159.938882268514</v>
      </c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x14ac:dyDescent="0.25">
      <c r="A201" s="27"/>
      <c r="B201" s="23">
        <v>48101</v>
      </c>
      <c r="C201" s="3">
        <v>177</v>
      </c>
      <c r="D201" s="2">
        <f t="shared" si="30"/>
        <v>756.29486242755547</v>
      </c>
      <c r="E201" s="25">
        <f t="shared" si="40"/>
        <v>302.51794497102219</v>
      </c>
      <c r="F201" s="2">
        <f t="shared" si="41"/>
        <v>453.77691745653334</v>
      </c>
      <c r="G201" s="5">
        <f t="shared" si="31"/>
        <v>65594.759239722131</v>
      </c>
      <c r="H201" s="6">
        <f t="shared" si="32"/>
        <v>279.47981664680555</v>
      </c>
      <c r="J201" s="5">
        <f t="shared" si="33"/>
        <v>93893.195616371857</v>
      </c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x14ac:dyDescent="0.25">
      <c r="A202" s="27"/>
      <c r="B202" s="23">
        <v>48131</v>
      </c>
      <c r="C202" s="3">
        <v>178</v>
      </c>
      <c r="D202" s="2">
        <f t="shared" si="30"/>
        <v>756.29486242755547</v>
      </c>
      <c r="E202" s="25">
        <f t="shared" si="40"/>
        <v>302.51794497102219</v>
      </c>
      <c r="F202" s="2">
        <f t="shared" si="41"/>
        <v>453.77691745653334</v>
      </c>
      <c r="G202" s="5">
        <f t="shared" si="31"/>
        <v>66048.536157178663</v>
      </c>
      <c r="H202" s="6">
        <f t="shared" si="32"/>
        <v>281.67958684911554</v>
      </c>
      <c r="J202" s="5">
        <f t="shared" si="33"/>
        <v>94628.652120677507</v>
      </c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x14ac:dyDescent="0.25">
      <c r="A203" s="27"/>
      <c r="B203" s="23">
        <v>48162</v>
      </c>
      <c r="C203" s="3">
        <v>179</v>
      </c>
      <c r="D203" s="2">
        <f t="shared" si="30"/>
        <v>756.29486242755547</v>
      </c>
      <c r="E203" s="25">
        <f t="shared" si="40"/>
        <v>302.51794497102219</v>
      </c>
      <c r="F203" s="2">
        <f t="shared" si="41"/>
        <v>453.77691745653334</v>
      </c>
      <c r="G203" s="5">
        <f t="shared" si="31"/>
        <v>66502.313074635196</v>
      </c>
      <c r="H203" s="6">
        <f t="shared" si="32"/>
        <v>283.88595636203252</v>
      </c>
      <c r="J203" s="5">
        <f t="shared" si="33"/>
        <v>95366.314994496075</v>
      </c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x14ac:dyDescent="0.25">
      <c r="A204" s="27"/>
      <c r="B204" s="23">
        <v>48192</v>
      </c>
      <c r="C204" s="3">
        <v>180</v>
      </c>
      <c r="D204" s="2">
        <f t="shared" si="30"/>
        <v>756.29486242755547</v>
      </c>
      <c r="E204" s="25">
        <f t="shared" si="40"/>
        <v>302.51794497102219</v>
      </c>
      <c r="F204" s="2">
        <f t="shared" si="41"/>
        <v>453.77691745653334</v>
      </c>
      <c r="G204" s="5">
        <f t="shared" si="31"/>
        <v>66956.089992091729</v>
      </c>
      <c r="H204" s="6">
        <f t="shared" si="32"/>
        <v>286.0989449834882</v>
      </c>
      <c r="J204" s="5">
        <f t="shared" si="33"/>
        <v>96106.190856936097</v>
      </c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x14ac:dyDescent="0.25">
      <c r="A205" s="27"/>
      <c r="B205" s="23">
        <v>48223</v>
      </c>
      <c r="F205" s="7"/>
      <c r="G205" s="5"/>
      <c r="I205" s="7">
        <f>IF($C$12*AVERAGE(D193:D204)&lt;$C$13,$C$12*AVERAGE(D193:D204),$C$13)</f>
        <v>500</v>
      </c>
      <c r="J205" s="2">
        <f>I205+J204</f>
        <v>96606.190856936097</v>
      </c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x14ac:dyDescent="0.25">
      <c r="A206" s="27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x14ac:dyDescent="0.25">
      <c r="A207" s="27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x14ac:dyDescent="0.25">
      <c r="A208" s="27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" x14ac:dyDescent="0.25">
      <c r="A209" s="27"/>
    </row>
    <row r="210" spans="1:1" x14ac:dyDescent="0.25">
      <c r="A210" s="26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Marcin Iwuć</cp:lastModifiedBy>
  <dcterms:created xsi:type="dcterms:W3CDTF">2016-09-30T16:07:27Z</dcterms:created>
  <dcterms:modified xsi:type="dcterms:W3CDTF">2016-10-06T12:58:59Z</dcterms:modified>
</cp:coreProperties>
</file>