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240" yWindow="150" windowWidth="19440" windowHeight="12180" activeTab="2"/>
  </bookViews>
  <sheets>
    <sheet name="Posiadane środki" sheetId="13" r:id="rId1"/>
    <sheet name="Wydatki" sheetId="6" r:id="rId2"/>
    <sheet name="Wydatki nieregularne" sheetId="15" r:id="rId3"/>
  </sheets>
  <externalReferences>
    <externalReference r:id="rId4"/>
  </externalReferences>
  <definedNames>
    <definedName name="_xlnm._FilterDatabase" localSheetId="2" hidden="1">'Wydatki nieregularne'!$B$5:$F$38</definedName>
    <definedName name="data">[1]Wydatki!$A:$A</definedName>
    <definedName name="kategoria">[1]Wydatki!$E:$E</definedName>
    <definedName name="kwota">[1]Wydatki!$D:$D</definedName>
    <definedName name="_xlnm.Print_Area" localSheetId="0">'Posiadane środki'!$A$4:$G$19</definedName>
    <definedName name="_xlnm.Print_Area" localSheetId="1">Wydatki!$A$24:$K$273</definedName>
    <definedName name="_xlnm.Print_Area" localSheetId="2">'Wydatki nieregularne'!$C$5:$F$29</definedName>
    <definedName name="podkategoria">[1]Wydatki!$F:$F</definedName>
    <definedName name="_xlnm.Print_Titles" localSheetId="1">Wydatki!$24:$24</definedName>
  </definedNames>
  <calcPr calcId="144525"/>
</workbook>
</file>

<file path=xl/calcChain.xml><?xml version="1.0" encoding="utf-8"?>
<calcChain xmlns="http://schemas.openxmlformats.org/spreadsheetml/2006/main">
  <c r="F38" i="15" l="1"/>
  <c r="F37" i="15"/>
  <c r="F36" i="15"/>
  <c r="F20" i="15" l="1"/>
  <c r="F33" i="15"/>
  <c r="F11" i="15"/>
  <c r="F6" i="15"/>
  <c r="F12" i="15"/>
  <c r="F7" i="15"/>
  <c r="F18" i="15"/>
  <c r="F21" i="15"/>
  <c r="F35" i="15"/>
  <c r="F9" i="15"/>
  <c r="F16" i="15"/>
  <c r="F32" i="15"/>
  <c r="F30" i="15"/>
  <c r="F13" i="15"/>
  <c r="F19" i="15"/>
  <c r="F28" i="15"/>
  <c r="F26" i="15"/>
  <c r="N18" i="15"/>
  <c r="J18" i="15"/>
  <c r="I18" i="15"/>
  <c r="F8" i="15"/>
  <c r="N17" i="15"/>
  <c r="J17" i="15"/>
  <c r="I17" i="15"/>
  <c r="F24" i="15"/>
  <c r="N16" i="15"/>
  <c r="J16" i="15"/>
  <c r="I16" i="15"/>
  <c r="F25" i="15"/>
  <c r="N15" i="15"/>
  <c r="J15" i="15"/>
  <c r="I15" i="15"/>
  <c r="F34" i="15"/>
  <c r="N14" i="15"/>
  <c r="J14" i="15"/>
  <c r="I14" i="15"/>
  <c r="F23" i="15"/>
  <c r="N13" i="15"/>
  <c r="J13" i="15"/>
  <c r="I13" i="15"/>
  <c r="F27" i="15"/>
  <c r="N12" i="15"/>
  <c r="J12" i="15"/>
  <c r="I12" i="15"/>
  <c r="F15" i="15"/>
  <c r="N11" i="15"/>
  <c r="J11" i="15"/>
  <c r="I11" i="15"/>
  <c r="F14" i="15"/>
  <c r="N10" i="15"/>
  <c r="J10" i="15"/>
  <c r="I10" i="15"/>
  <c r="F22" i="15"/>
  <c r="N9" i="15"/>
  <c r="J9" i="15"/>
  <c r="I9" i="15"/>
  <c r="F17" i="15"/>
  <c r="N8" i="15"/>
  <c r="J8" i="15"/>
  <c r="I8" i="15"/>
  <c r="F29" i="15"/>
  <c r="J7" i="15"/>
  <c r="I7" i="15"/>
  <c r="F31" i="15"/>
  <c r="F10" i="15"/>
  <c r="E2" i="15"/>
  <c r="E3" i="15" s="1"/>
  <c r="D2" i="15"/>
  <c r="E1" i="15" s="1"/>
  <c r="D3" i="15" l="1"/>
  <c r="I19" i="15"/>
  <c r="D1" i="15"/>
  <c r="F2" i="15"/>
  <c r="F1" i="15" s="1"/>
  <c r="J19" i="15"/>
  <c r="K8" i="15"/>
  <c r="K9" i="15"/>
  <c r="K10" i="15"/>
  <c r="K11" i="15"/>
  <c r="K12" i="15"/>
  <c r="K13" i="15"/>
  <c r="K14" i="15"/>
  <c r="K15" i="15"/>
  <c r="K16" i="15"/>
  <c r="K17" i="15"/>
  <c r="K18" i="15"/>
  <c r="K7" i="15"/>
  <c r="BV23" i="6"/>
  <c r="F3" i="15" l="1"/>
  <c r="K19" i="15"/>
  <c r="O7" i="15"/>
  <c r="E2" i="6"/>
  <c r="F18" i="13"/>
  <c r="C18" i="13"/>
  <c r="O8" i="15" l="1"/>
  <c r="M8" i="15"/>
  <c r="H20" i="6"/>
  <c r="F20" i="6"/>
  <c r="C20" i="6"/>
  <c r="J18" i="6"/>
  <c r="J17" i="6"/>
  <c r="J16" i="6"/>
  <c r="J15" i="6"/>
  <c r="J14" i="6"/>
  <c r="J13" i="6"/>
  <c r="J12" i="6"/>
  <c r="J11" i="6"/>
  <c r="J10" i="6"/>
  <c r="J9" i="6"/>
  <c r="J8" i="6"/>
  <c r="F253" i="6"/>
  <c r="F272" i="6"/>
  <c r="F238" i="6"/>
  <c r="F224" i="6"/>
  <c r="F214" i="6"/>
  <c r="F206" i="6"/>
  <c r="F196" i="6"/>
  <c r="F187" i="6"/>
  <c r="F168" i="6"/>
  <c r="F153" i="6"/>
  <c r="F143" i="6"/>
  <c r="F129" i="6"/>
  <c r="F114" i="6"/>
  <c r="F97" i="6"/>
  <c r="F88" i="6"/>
  <c r="H80" i="6"/>
  <c r="J80" i="6" s="1"/>
  <c r="F66" i="6"/>
  <c r="F49" i="6"/>
  <c r="F36" i="6"/>
  <c r="F25" i="6"/>
  <c r="H50" i="6"/>
  <c r="J50" i="6" s="1"/>
  <c r="H51" i="6"/>
  <c r="J51" i="6" s="1"/>
  <c r="H52" i="6"/>
  <c r="J52" i="6" s="1"/>
  <c r="H53" i="6"/>
  <c r="J53" i="6" s="1"/>
  <c r="H54" i="6"/>
  <c r="J54" i="6" s="1"/>
  <c r="H55" i="6"/>
  <c r="J55" i="6" s="1"/>
  <c r="H56" i="6"/>
  <c r="J56" i="6" s="1"/>
  <c r="H57" i="6"/>
  <c r="J57" i="6" s="1"/>
  <c r="H58" i="6"/>
  <c r="J58" i="6" s="1"/>
  <c r="H59" i="6"/>
  <c r="J59" i="6" s="1"/>
  <c r="H60" i="6"/>
  <c r="J60" i="6" s="1"/>
  <c r="H61" i="6"/>
  <c r="J61" i="6" s="1"/>
  <c r="H62" i="6"/>
  <c r="J62" i="6" s="1"/>
  <c r="F64" i="6"/>
  <c r="O9" i="15" l="1"/>
  <c r="M9" i="15"/>
  <c r="J20" i="6"/>
  <c r="J49" i="6"/>
  <c r="H49" i="6"/>
  <c r="J64" i="6"/>
  <c r="H64" i="6"/>
  <c r="H70" i="6"/>
  <c r="J70" i="6" s="1"/>
  <c r="H242" i="6"/>
  <c r="J242" i="6" s="1"/>
  <c r="O10" i="15" l="1"/>
  <c r="M10" i="15"/>
  <c r="H170" i="6"/>
  <c r="J170" i="6" s="1"/>
  <c r="C270" i="6" a="1"/>
  <c r="C270" i="6" s="1"/>
  <c r="C271" i="6" a="1"/>
  <c r="C271" i="6" s="1"/>
  <c r="C255" i="6" a="1"/>
  <c r="C255" i="6" s="1"/>
  <c r="C256" i="6" a="1"/>
  <c r="C256" i="6" s="1"/>
  <c r="C257" i="6" a="1"/>
  <c r="C257" i="6" s="1"/>
  <c r="C258" i="6" a="1"/>
  <c r="C258" i="6" s="1"/>
  <c r="C259" i="6" a="1"/>
  <c r="C259" i="6" s="1"/>
  <c r="C260" i="6" a="1"/>
  <c r="C260" i="6" s="1"/>
  <c r="C261" i="6" a="1"/>
  <c r="C261" i="6" s="1"/>
  <c r="C262" i="6" a="1"/>
  <c r="C262" i="6" s="1"/>
  <c r="C263" i="6" a="1"/>
  <c r="C263" i="6" s="1"/>
  <c r="C264" i="6" a="1"/>
  <c r="C264" i="6" s="1"/>
  <c r="C265" i="6" a="1"/>
  <c r="C265" i="6" s="1"/>
  <c r="C266" i="6" a="1"/>
  <c r="C266" i="6" s="1"/>
  <c r="C267" i="6" a="1"/>
  <c r="C267" i="6" s="1"/>
  <c r="C268" i="6" a="1"/>
  <c r="C268" i="6" s="1"/>
  <c r="C269" i="6" a="1"/>
  <c r="C269" i="6" s="1"/>
  <c r="C254" i="6" a="1"/>
  <c r="C254" i="6" s="1"/>
  <c r="O11" i="15" l="1"/>
  <c r="M11" i="15"/>
  <c r="BT23" i="6"/>
  <c r="BR23" i="6"/>
  <c r="BP23" i="6"/>
  <c r="BN23" i="6"/>
  <c r="BL23" i="6"/>
  <c r="BJ23" i="6"/>
  <c r="BH23" i="6"/>
  <c r="BF23" i="6"/>
  <c r="BD23" i="6"/>
  <c r="BB23" i="6"/>
  <c r="AZ23" i="6"/>
  <c r="AX23" i="6"/>
  <c r="AV23" i="6"/>
  <c r="AT23" i="6"/>
  <c r="AR23" i="6"/>
  <c r="AP23" i="6"/>
  <c r="AN23" i="6"/>
  <c r="AL23" i="6"/>
  <c r="AJ23" i="6"/>
  <c r="AH23" i="6"/>
  <c r="AF23" i="6"/>
  <c r="AD23" i="6"/>
  <c r="AB23" i="6"/>
  <c r="Z23" i="6"/>
  <c r="X23" i="6"/>
  <c r="V23" i="6"/>
  <c r="T23" i="6"/>
  <c r="R23" i="6"/>
  <c r="P23" i="6"/>
  <c r="N23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49" i="6"/>
  <c r="H248" i="6"/>
  <c r="H247" i="6"/>
  <c r="H246" i="6"/>
  <c r="H245" i="6"/>
  <c r="H244" i="6"/>
  <c r="H243" i="6"/>
  <c r="H241" i="6"/>
  <c r="H240" i="6"/>
  <c r="H239" i="6"/>
  <c r="H234" i="6"/>
  <c r="H233" i="6"/>
  <c r="H232" i="6"/>
  <c r="H231" i="6"/>
  <c r="H230" i="6"/>
  <c r="H229" i="6"/>
  <c r="H228" i="6"/>
  <c r="H227" i="6"/>
  <c r="H226" i="6"/>
  <c r="H225" i="6"/>
  <c r="H220" i="6"/>
  <c r="H219" i="6"/>
  <c r="H218" i="6"/>
  <c r="H217" i="6"/>
  <c r="H216" i="6"/>
  <c r="H215" i="6"/>
  <c r="H210" i="6"/>
  <c r="H209" i="6"/>
  <c r="H208" i="6"/>
  <c r="H207" i="6"/>
  <c r="H202" i="6"/>
  <c r="H201" i="6"/>
  <c r="H200" i="6"/>
  <c r="H199" i="6"/>
  <c r="H198" i="6"/>
  <c r="H197" i="6"/>
  <c r="H192" i="6"/>
  <c r="H191" i="6"/>
  <c r="H190" i="6"/>
  <c r="H189" i="6"/>
  <c r="H188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69" i="6"/>
  <c r="H164" i="6"/>
  <c r="H163" i="6"/>
  <c r="H162" i="6"/>
  <c r="H161" i="6"/>
  <c r="H160" i="6"/>
  <c r="H159" i="6"/>
  <c r="H158" i="6"/>
  <c r="H157" i="6"/>
  <c r="H156" i="6"/>
  <c r="H155" i="6"/>
  <c r="H154" i="6"/>
  <c r="H149" i="6"/>
  <c r="H148" i="6"/>
  <c r="H147" i="6"/>
  <c r="H146" i="6"/>
  <c r="H145" i="6"/>
  <c r="H144" i="6"/>
  <c r="H139" i="6"/>
  <c r="H138" i="6"/>
  <c r="H137" i="6"/>
  <c r="H136" i="6"/>
  <c r="H135" i="6"/>
  <c r="H134" i="6"/>
  <c r="H133" i="6"/>
  <c r="H132" i="6"/>
  <c r="H131" i="6"/>
  <c r="H130" i="6"/>
  <c r="H125" i="6"/>
  <c r="H124" i="6"/>
  <c r="H123" i="6"/>
  <c r="H122" i="6"/>
  <c r="H121" i="6"/>
  <c r="H120" i="6"/>
  <c r="H119" i="6"/>
  <c r="H118" i="6"/>
  <c r="H117" i="6"/>
  <c r="H116" i="6"/>
  <c r="H115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3" i="6"/>
  <c r="H92" i="6"/>
  <c r="H91" i="6"/>
  <c r="H90" i="6"/>
  <c r="H89" i="6"/>
  <c r="H84" i="6"/>
  <c r="H83" i="6"/>
  <c r="H82" i="6"/>
  <c r="H81" i="6"/>
  <c r="H79" i="6"/>
  <c r="H78" i="6"/>
  <c r="H77" i="6"/>
  <c r="H76" i="6"/>
  <c r="H75" i="6"/>
  <c r="H74" i="6"/>
  <c r="H73" i="6"/>
  <c r="H72" i="6"/>
  <c r="H71" i="6"/>
  <c r="H69" i="6"/>
  <c r="H68" i="6"/>
  <c r="H67" i="6"/>
  <c r="H45" i="6"/>
  <c r="H44" i="6"/>
  <c r="H43" i="6"/>
  <c r="H42" i="6"/>
  <c r="H41" i="6"/>
  <c r="H40" i="6"/>
  <c r="H39" i="6"/>
  <c r="H38" i="6"/>
  <c r="H37" i="6"/>
  <c r="H30" i="6"/>
  <c r="H31" i="6"/>
  <c r="H32" i="6"/>
  <c r="H26" i="6"/>
  <c r="H27" i="6"/>
  <c r="H28" i="6"/>
  <c r="H29" i="6"/>
  <c r="O12" i="15" l="1"/>
  <c r="M12" i="15"/>
  <c r="H97" i="6"/>
  <c r="H129" i="6"/>
  <c r="H143" i="6"/>
  <c r="H196" i="6"/>
  <c r="H206" i="6"/>
  <c r="H214" i="6"/>
  <c r="H224" i="6"/>
  <c r="H168" i="6"/>
  <c r="H153" i="6"/>
  <c r="H66" i="6"/>
  <c r="H88" i="6"/>
  <c r="H114" i="6"/>
  <c r="H187" i="6"/>
  <c r="H272" i="6"/>
  <c r="H253" i="6"/>
  <c r="H238" i="6"/>
  <c r="H36" i="6"/>
  <c r="H25" i="6"/>
  <c r="O13" i="15" l="1"/>
  <c r="M13" i="15"/>
  <c r="J83" i="6"/>
  <c r="J75" i="6"/>
  <c r="J106" i="6"/>
  <c r="J107" i="6"/>
  <c r="J100" i="6"/>
  <c r="O14" i="15" l="1"/>
  <c r="M14" i="15"/>
  <c r="C272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O15" i="15" l="1"/>
  <c r="M15" i="15"/>
  <c r="J253" i="6"/>
  <c r="J272" i="6"/>
  <c r="O16" i="15" l="1"/>
  <c r="M16" i="15"/>
  <c r="J192" i="6"/>
  <c r="O17" i="15" l="1"/>
  <c r="M17" i="15"/>
  <c r="J248" i="6"/>
  <c r="J249" i="6"/>
  <c r="J247" i="6"/>
  <c r="J148" i="6"/>
  <c r="F251" i="6"/>
  <c r="F236" i="6"/>
  <c r="F222" i="6"/>
  <c r="F212" i="6"/>
  <c r="F204" i="6"/>
  <c r="F194" i="6"/>
  <c r="F185" i="6"/>
  <c r="J173" i="6"/>
  <c r="J174" i="6"/>
  <c r="J175" i="6"/>
  <c r="J176" i="6"/>
  <c r="J177" i="6"/>
  <c r="J178" i="6"/>
  <c r="J179" i="6"/>
  <c r="J180" i="6"/>
  <c r="J181" i="6"/>
  <c r="J182" i="6"/>
  <c r="J183" i="6"/>
  <c r="F166" i="6"/>
  <c r="J157" i="6"/>
  <c r="J158" i="6"/>
  <c r="J159" i="6"/>
  <c r="J160" i="6"/>
  <c r="J161" i="6"/>
  <c r="J162" i="6"/>
  <c r="J163" i="6"/>
  <c r="J164" i="6"/>
  <c r="F151" i="6"/>
  <c r="F141" i="6"/>
  <c r="F127" i="6"/>
  <c r="F112" i="6"/>
  <c r="F95" i="6"/>
  <c r="F86" i="6"/>
  <c r="J84" i="6"/>
  <c r="J81" i="6"/>
  <c r="J82" i="6"/>
  <c r="F34" i="6"/>
  <c r="F47" i="6"/>
  <c r="J172" i="6"/>
  <c r="J210" i="6"/>
  <c r="O18" i="15" l="1"/>
  <c r="M18" i="15"/>
  <c r="E3" i="6"/>
  <c r="E4" i="6" s="1"/>
  <c r="C251" i="6"/>
  <c r="J246" i="6"/>
  <c r="J245" i="6"/>
  <c r="J244" i="6"/>
  <c r="J243" i="6"/>
  <c r="J241" i="6"/>
  <c r="J240" i="6"/>
  <c r="J234" i="6"/>
  <c r="J233" i="6"/>
  <c r="J232" i="6"/>
  <c r="J231" i="6"/>
  <c r="J230" i="6"/>
  <c r="J229" i="6"/>
  <c r="J228" i="6"/>
  <c r="J227" i="6"/>
  <c r="J226" i="6"/>
  <c r="J220" i="6"/>
  <c r="J219" i="6"/>
  <c r="J218" i="6"/>
  <c r="J217" i="6"/>
  <c r="J216" i="6"/>
  <c r="J209" i="6"/>
  <c r="J208" i="6"/>
  <c r="J202" i="6"/>
  <c r="J201" i="6"/>
  <c r="J200" i="6"/>
  <c r="J199" i="6"/>
  <c r="J198" i="6"/>
  <c r="J191" i="6"/>
  <c r="J190" i="6"/>
  <c r="J189" i="6"/>
  <c r="J188" i="6"/>
  <c r="J171" i="6"/>
  <c r="J169" i="6"/>
  <c r="J156" i="6"/>
  <c r="J155" i="6"/>
  <c r="J149" i="6"/>
  <c r="J147" i="6"/>
  <c r="J146" i="6"/>
  <c r="J145" i="6"/>
  <c r="J139" i="6"/>
  <c r="J138" i="6"/>
  <c r="C151" i="6"/>
  <c r="C141" i="6"/>
  <c r="C112" i="6"/>
  <c r="C95" i="6"/>
  <c r="C86" i="6"/>
  <c r="C64" i="6"/>
  <c r="C236" i="6"/>
  <c r="C222" i="6"/>
  <c r="C212" i="6"/>
  <c r="C204" i="6"/>
  <c r="C194" i="6"/>
  <c r="C185" i="6"/>
  <c r="C166" i="6"/>
  <c r="C127" i="6"/>
  <c r="C47" i="6"/>
  <c r="C34" i="6"/>
  <c r="J168" i="6" l="1"/>
  <c r="J187" i="6"/>
  <c r="J185" i="6"/>
  <c r="J194" i="6"/>
  <c r="H151" i="6"/>
  <c r="J144" i="6"/>
  <c r="J215" i="6"/>
  <c r="H222" i="6"/>
  <c r="J225" i="6"/>
  <c r="H236" i="6"/>
  <c r="J239" i="6"/>
  <c r="H251" i="6"/>
  <c r="J154" i="6"/>
  <c r="H166" i="6"/>
  <c r="J197" i="6"/>
  <c r="H204" i="6"/>
  <c r="J207" i="6"/>
  <c r="H212" i="6"/>
  <c r="H185" i="6"/>
  <c r="H194" i="6"/>
  <c r="J93" i="6"/>
  <c r="J92" i="6"/>
  <c r="J91" i="6"/>
  <c r="J90" i="6"/>
  <c r="J137" i="6"/>
  <c r="J136" i="6"/>
  <c r="J135" i="6"/>
  <c r="J134" i="6"/>
  <c r="J133" i="6"/>
  <c r="J132" i="6"/>
  <c r="J131" i="6"/>
  <c r="J32" i="6"/>
  <c r="J251" i="6" l="1"/>
  <c r="J238" i="6"/>
  <c r="J236" i="6"/>
  <c r="J224" i="6"/>
  <c r="J222" i="6"/>
  <c r="J214" i="6"/>
  <c r="J212" i="6"/>
  <c r="J206" i="6"/>
  <c r="J204" i="6"/>
  <c r="J196" i="6"/>
  <c r="J166" i="6"/>
  <c r="J153" i="6"/>
  <c r="J151" i="6"/>
  <c r="J143" i="6"/>
  <c r="H95" i="6"/>
  <c r="J89" i="6"/>
  <c r="J130" i="6"/>
  <c r="H141" i="6"/>
  <c r="J125" i="6"/>
  <c r="J124" i="6"/>
  <c r="J123" i="6"/>
  <c r="J122" i="6"/>
  <c r="J121" i="6"/>
  <c r="J120" i="6"/>
  <c r="J119" i="6"/>
  <c r="J118" i="6"/>
  <c r="J117" i="6"/>
  <c r="J116" i="6"/>
  <c r="J115" i="6"/>
  <c r="J110" i="6"/>
  <c r="J109" i="6"/>
  <c r="J108" i="6"/>
  <c r="J105" i="6"/>
  <c r="J104" i="6"/>
  <c r="J103" i="6"/>
  <c r="J102" i="6"/>
  <c r="J101" i="6"/>
  <c r="J99" i="6"/>
  <c r="J79" i="6"/>
  <c r="J78" i="6"/>
  <c r="J77" i="6"/>
  <c r="J76" i="6"/>
  <c r="J74" i="6"/>
  <c r="J73" i="6"/>
  <c r="J72" i="6"/>
  <c r="J71" i="6"/>
  <c r="J69" i="6"/>
  <c r="J68" i="6"/>
  <c r="J45" i="6"/>
  <c r="J44" i="6"/>
  <c r="J43" i="6"/>
  <c r="J42" i="6"/>
  <c r="J41" i="6"/>
  <c r="J40" i="6"/>
  <c r="J39" i="6"/>
  <c r="J38" i="6"/>
  <c r="J37" i="6"/>
  <c r="J31" i="6"/>
  <c r="J30" i="6"/>
  <c r="J29" i="6"/>
  <c r="J28" i="6"/>
  <c r="J27" i="6"/>
  <c r="J36" i="6" l="1"/>
  <c r="J114" i="6"/>
  <c r="J141" i="6"/>
  <c r="J129" i="6"/>
  <c r="J95" i="6"/>
  <c r="J88" i="6"/>
  <c r="J47" i="6"/>
  <c r="J127" i="6"/>
  <c r="H34" i="6"/>
  <c r="J98" i="6"/>
  <c r="H112" i="6"/>
  <c r="J67" i="6"/>
  <c r="H86" i="6"/>
  <c r="H47" i="6"/>
  <c r="J26" i="6"/>
  <c r="J25" i="6" s="1"/>
  <c r="H127" i="6"/>
  <c r="J112" i="6" l="1"/>
  <c r="J97" i="6"/>
  <c r="J86" i="6"/>
  <c r="J66" i="6"/>
  <c r="J34" i="6"/>
</calcChain>
</file>

<file path=xl/comments1.xml><?xml version="1.0" encoding="utf-8"?>
<comments xmlns="http://schemas.openxmlformats.org/spreadsheetml/2006/main">
  <authors>
    <author>Broszkiewicz, AE (Andrzej)</author>
    <author>Windows User</author>
  </authors>
  <commentList>
    <comment ref="E24" authorId="0">
      <text>
        <r>
          <rPr>
            <b/>
            <sz val="9"/>
            <color indexed="81"/>
            <rFont val="Tahoma"/>
            <family val="2"/>
            <charset val="238"/>
          </rPr>
          <t>Wybierz dla kazdej podkategorii: 
"P" - potrzeba lub
"Z" - zachcianka.
Dzięki temu zobaczysz ile przeznaczasz na każde z nich.</t>
        </r>
      </text>
    </comment>
    <comment ref="C143" authorId="1">
      <text>
        <r>
          <rPr>
            <b/>
            <sz val="9"/>
            <color indexed="81"/>
            <rFont val="Tahoma"/>
            <family val="2"/>
            <charset val="238"/>
          </rPr>
          <t>Tutaj uwzględnij koszty własnej edukacji.
Edukacja dzieci została zawarta w innych kategoriach. ("Dzieci", "Oszczędności i inwestycje").</t>
        </r>
      </text>
    </comment>
  </commentList>
</comments>
</file>

<file path=xl/comments2.xml><?xml version="1.0" encoding="utf-8"?>
<comments xmlns="http://schemas.openxmlformats.org/spreadsheetml/2006/main">
  <authors>
    <author>Versatilo</author>
    <author>Marcin Iwuć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Tutaj wpisujemy ile mamy już odłożone w ramach funduszu wydatków nieregularnych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 tej kolumnie wpisujemy kwote, którą MUSIMY przeznaczyć na dany wydatek nieregularny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To wpisujemy DODATKOWE pieniądze, które MOŻEMY przeznaczyć na dany wydatek nieregularny.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To otrzymamy kwote, jaką w sumie planujemy wydać na dany wydatek nieregularny</t>
        </r>
      </text>
    </comment>
  </commentList>
</comments>
</file>

<file path=xl/sharedStrings.xml><?xml version="1.0" encoding="utf-8"?>
<sst xmlns="http://schemas.openxmlformats.org/spreadsheetml/2006/main" count="330" uniqueCount="257">
  <si>
    <t>Prezenty</t>
  </si>
  <si>
    <t>Dbanie o siebie</t>
  </si>
  <si>
    <t>Auto i transport</t>
  </si>
  <si>
    <t>Telekomunikacja</t>
  </si>
  <si>
    <t>Ubrania</t>
  </si>
  <si>
    <t>Koszty leczenia i leki</t>
  </si>
  <si>
    <t>Jedzenie i picie</t>
  </si>
  <si>
    <t>Zostało</t>
  </si>
  <si>
    <t>Wykonanie</t>
  </si>
  <si>
    <t>Opis</t>
  </si>
  <si>
    <t>Kościół</t>
  </si>
  <si>
    <t>Prezenty dla znajomych</t>
  </si>
  <si>
    <t>Prezenty dla rodziny</t>
  </si>
  <si>
    <t>Podatek od nieruchomości</t>
  </si>
  <si>
    <t>Opłata za użytkowanie wieczyste</t>
  </si>
  <si>
    <t>Wypożyczalnia filmów</t>
  </si>
  <si>
    <t>Kino/Teatr/Koncerty</t>
  </si>
  <si>
    <t>Wakacje i wyjazdy - rezerwa</t>
  </si>
  <si>
    <t>Pomoce (przed)szkolne</t>
  </si>
  <si>
    <t>Zabawki</t>
  </si>
  <si>
    <t>Ubezpieczenie (OC i AC)</t>
  </si>
  <si>
    <t>Myjnia samochodowa</t>
  </si>
  <si>
    <t>Internet</t>
  </si>
  <si>
    <t>Telefon 2</t>
  </si>
  <si>
    <t>Telefon 1</t>
  </si>
  <si>
    <t>Razem</t>
  </si>
  <si>
    <t>Pralnia chemiczna</t>
  </si>
  <si>
    <t>Proszek do prania</t>
  </si>
  <si>
    <t>Abonament</t>
  </si>
  <si>
    <t>Różnica</t>
  </si>
  <si>
    <t>Zachcianki dzieci</t>
  </si>
  <si>
    <t>Napiwek</t>
  </si>
  <si>
    <t>Plan (budżet)</t>
  </si>
  <si>
    <t>Lekarstwa</t>
  </si>
  <si>
    <t>Dentysta</t>
  </si>
  <si>
    <t>Witaminy, suplementy</t>
  </si>
  <si>
    <t>Badania</t>
  </si>
  <si>
    <t>Wizyty u specjalisty</t>
  </si>
  <si>
    <t>Okulary</t>
  </si>
  <si>
    <t>Apteczka</t>
  </si>
  <si>
    <t>Rata kredytu hipotecznego</t>
  </si>
  <si>
    <t>Wpłata na konto emerytalne</t>
  </si>
  <si>
    <t>Wpłata na przyszłe studia dzieci</t>
  </si>
  <si>
    <t>Pomoc innym</t>
  </si>
  <si>
    <t>Buty</t>
  </si>
  <si>
    <t>Biżuteria</t>
  </si>
  <si>
    <t>Akcesoria</t>
  </si>
  <si>
    <t>Ubrania Dziecko 1</t>
  </si>
  <si>
    <t>Ubrania Dziecko 2</t>
  </si>
  <si>
    <t>Czynsz</t>
  </si>
  <si>
    <t>Prąd</t>
  </si>
  <si>
    <t>Woda</t>
  </si>
  <si>
    <t>Ogrzewanie</t>
  </si>
  <si>
    <t>…</t>
  </si>
  <si>
    <t>Fundusz remontowy</t>
  </si>
  <si>
    <t>Wyposażenie domu</t>
  </si>
  <si>
    <t>Komunikacja miejska</t>
  </si>
  <si>
    <t>Paliwo</t>
  </si>
  <si>
    <t>Auto Przegląd</t>
  </si>
  <si>
    <t>Auto Naprawy</t>
  </si>
  <si>
    <t>Auto Wymiana opon</t>
  </si>
  <si>
    <t>Składka na nowe auto</t>
  </si>
  <si>
    <t>Taksówka</t>
  </si>
  <si>
    <t>Parking</t>
  </si>
  <si>
    <t>Kosmetyki i przybory toal.</t>
  </si>
  <si>
    <t>Fryzjer</t>
  </si>
  <si>
    <t>Kosmetyczka</t>
  </si>
  <si>
    <t>Odżywki i suplementy</t>
  </si>
  <si>
    <t>Karnety (np. multisport)</t>
  </si>
  <si>
    <t>Akcesoria sportowe</t>
  </si>
  <si>
    <t>Sprzęt sportowy</t>
  </si>
  <si>
    <t>Solarium</t>
  </si>
  <si>
    <t>SPA</t>
  </si>
  <si>
    <t>Ścieki</t>
  </si>
  <si>
    <t>Wywóz śmieci</t>
  </si>
  <si>
    <t>Siłownia, fitness</t>
  </si>
  <si>
    <t>Dzieci</t>
  </si>
  <si>
    <t>Opiekunka</t>
  </si>
  <si>
    <t>Zajęcia dodatkowe</t>
  </si>
  <si>
    <t>Opłaty za przedszkole/szkołę</t>
  </si>
  <si>
    <t>Alimenty</t>
  </si>
  <si>
    <t>Kieszonkowe</t>
  </si>
  <si>
    <t>Koszty wynajmu</t>
  </si>
  <si>
    <t>Art. pielęgnacyjne (np. pieluchy)</t>
  </si>
  <si>
    <t>Ogród, działka, balkon ;)</t>
  </si>
  <si>
    <t>np. meble, sprzęt, żarówki</t>
  </si>
  <si>
    <t>Telewizja</t>
  </si>
  <si>
    <t>kablowa, satelitarna, internetowa</t>
  </si>
  <si>
    <t>komórkowy, stacjonarny, internetowy</t>
  </si>
  <si>
    <t>Garaż</t>
  </si>
  <si>
    <t>Rozrywka i wakacje</t>
  </si>
  <si>
    <t>Czesne</t>
  </si>
  <si>
    <t>Krawiec</t>
  </si>
  <si>
    <t>Szewc</t>
  </si>
  <si>
    <t>Własny rozwój (Kursy, szkolenia)</t>
  </si>
  <si>
    <t>Nauka języka obcego</t>
  </si>
  <si>
    <t>Środki czystości, chemia</t>
  </si>
  <si>
    <t>Wyjazdy szkolne</t>
  </si>
  <si>
    <t>Rata kredytu gotówkowego</t>
  </si>
  <si>
    <t>Rata kredytu samochodowego</t>
  </si>
  <si>
    <t>Spłata karty kredytowej</t>
  </si>
  <si>
    <t>Odsetki od limitu w koncie</t>
  </si>
  <si>
    <t>Spłata limitu w koncie</t>
  </si>
  <si>
    <t>Pożyczki poza bankowe</t>
  </si>
  <si>
    <t>Pożyczki od bliskich</t>
  </si>
  <si>
    <t>Inne wydatki</t>
  </si>
  <si>
    <t>Opłaty bankowe</t>
  </si>
  <si>
    <t>Inne Kredyty</t>
  </si>
  <si>
    <t>Loterie</t>
  </si>
  <si>
    <t>Książki/Muzyka/Filmy</t>
  </si>
  <si>
    <t>Prasa</t>
  </si>
  <si>
    <t>Drobne przyjemności</t>
  </si>
  <si>
    <t>Restauracje/Puby/Kawiarnie</t>
  </si>
  <si>
    <t>Używki</t>
  </si>
  <si>
    <t>alkohol, papierosy</t>
  </si>
  <si>
    <t>Gry</t>
  </si>
  <si>
    <t>software, np. abonament nozbe</t>
  </si>
  <si>
    <t>Hobby</t>
  </si>
  <si>
    <t>Ubezpieczenie mieszkania</t>
  </si>
  <si>
    <t>Ubezpieczenie na życie</t>
  </si>
  <si>
    <t>Ubezpieczenie kredytu</t>
  </si>
  <si>
    <t>Ubezpieczenie NW/NNW</t>
  </si>
  <si>
    <t>Ubezpieczenie assistance</t>
  </si>
  <si>
    <t>Prezenty dla dzieci</t>
  </si>
  <si>
    <t>Prezenty dla drugiej połówki</t>
  </si>
  <si>
    <t>Boże Narodzenie</t>
  </si>
  <si>
    <t>Organizacje charytatywne</t>
  </si>
  <si>
    <t>Kary finansowe, mandaty</t>
  </si>
  <si>
    <t>np. opłaty</t>
  </si>
  <si>
    <t>Datki</t>
  </si>
  <si>
    <t>np. na ulicy</t>
  </si>
  <si>
    <t>Fundusz bezpieczeństwa</t>
  </si>
  <si>
    <t>Spłata sprzętu na raty</t>
  </si>
  <si>
    <t>Bufor 2000 zł</t>
  </si>
  <si>
    <t>Rezerwa na święta</t>
  </si>
  <si>
    <t>Szybsza spłata długów</t>
  </si>
  <si>
    <t>organizacja, jedzenie</t>
  </si>
  <si>
    <t>Pomoce naukowe</t>
  </si>
  <si>
    <t>Oszczędności i inwestycje</t>
  </si>
  <si>
    <t>Elektronika</t>
  </si>
  <si>
    <t>Oprogramowanie</t>
  </si>
  <si>
    <t>Auto - akcesoria</t>
  </si>
  <si>
    <t>Weterynarz</t>
  </si>
  <si>
    <t>Ubranie sportowe</t>
  </si>
  <si>
    <t>Podatki</t>
  </si>
  <si>
    <t>Hotele</t>
  </si>
  <si>
    <t>Fundusz awaryjny</t>
  </si>
  <si>
    <t>6-krotność miesięcznych wydatków</t>
  </si>
  <si>
    <t>np. Luxmed</t>
  </si>
  <si>
    <t>Zarobki</t>
  </si>
  <si>
    <t>Pensja Żony</t>
  </si>
  <si>
    <t>Pensja Męża</t>
  </si>
  <si>
    <t>Premia Męża</t>
  </si>
  <si>
    <t>Przychody z najmu</t>
  </si>
  <si>
    <t>Dodatkowe przychody</t>
  </si>
  <si>
    <t>Odsetki</t>
  </si>
  <si>
    <t>Dywidendy</t>
  </si>
  <si>
    <t>Renta</t>
  </si>
  <si>
    <t>Działalność gospodarcza</t>
  </si>
  <si>
    <t>np. aukcje internetowe</t>
  </si>
  <si>
    <t>delegacje, szkolenia, wakacje</t>
  </si>
  <si>
    <t>Udzielone pożyczki</t>
  </si>
  <si>
    <t>Premia Żony</t>
  </si>
  <si>
    <t>lub opłaty do Wspólnoty Mieszk. Itp..</t>
  </si>
  <si>
    <t>Mogą być zawarte w komórce "Czynsz"</t>
  </si>
  <si>
    <t>wpisz imię</t>
  </si>
  <si>
    <t>Ubrania Żona/Partner</t>
  </si>
  <si>
    <t>Ubrania Mąż/Partner</t>
  </si>
  <si>
    <t>Naprawy i remonty</t>
  </si>
  <si>
    <t xml:space="preserve">rezerwa na naprawy </t>
  </si>
  <si>
    <t>odłóż 1/12 rocznej kwoty</t>
  </si>
  <si>
    <t>odłóż środki na zakup nowego auta</t>
  </si>
  <si>
    <t>związane z uprawianiem sportu</t>
  </si>
  <si>
    <t>Mieszkanie własne</t>
  </si>
  <si>
    <t>Mieszkanie wynajmowane</t>
  </si>
  <si>
    <t>Dodatkowe ubezpieczenia</t>
  </si>
  <si>
    <t>Edukacja własna/dorosłych</t>
  </si>
  <si>
    <t>Inne kredyty i zadłużenia</t>
  </si>
  <si>
    <t>Wydatki nieregularne</t>
  </si>
  <si>
    <t>np. początek roku szkolnego</t>
  </si>
  <si>
    <t>Wpłynęło</t>
  </si>
  <si>
    <t>Zaległość w czynszu</t>
  </si>
  <si>
    <t>Zaległość w opłatach za media</t>
  </si>
  <si>
    <t>P/Z</t>
  </si>
  <si>
    <t>Zaplanowane w budżecie:</t>
  </si>
  <si>
    <t>Pozostało do zaplanowania:</t>
  </si>
  <si>
    <t>P</t>
  </si>
  <si>
    <t>Z</t>
  </si>
  <si>
    <t>opis</t>
  </si>
  <si>
    <t>Gaz</t>
  </si>
  <si>
    <r>
      <t xml:space="preserve">Po szczegółowe instrukcje zapraszamy na blog </t>
    </r>
    <r>
      <rPr>
        <b/>
        <sz val="16"/>
        <color rgb="FF0070C0"/>
        <rFont val="Czcionka tekstu podstawowego"/>
        <family val="2"/>
        <charset val="238"/>
      </rPr>
      <t>Finanse bardzo osobiste</t>
    </r>
  </si>
  <si>
    <t>http://marciniwuc.com/</t>
  </si>
  <si>
    <t>Posiadane środki</t>
  </si>
  <si>
    <t>Stan</t>
  </si>
  <si>
    <t>Gotówka</t>
  </si>
  <si>
    <t>Rachunek bankowy</t>
  </si>
  <si>
    <t>Konto oszczędnościowe</t>
  </si>
  <si>
    <t>Środki do rozdysponowania:</t>
  </si>
  <si>
    <t>Słodycze, przekąski, alkohol</t>
  </si>
  <si>
    <t>Zakupy spożywcze w domu</t>
  </si>
  <si>
    <t>Jedzenie na mieście</t>
  </si>
  <si>
    <t>Lunche biznesowe</t>
  </si>
  <si>
    <t>Jedzenie na mieście z rodziną</t>
  </si>
  <si>
    <t>ROK</t>
  </si>
  <si>
    <t>ŁĄCZNIE W CAŁYM ROKU:</t>
  </si>
  <si>
    <t>Mój bufor</t>
  </si>
  <si>
    <t>ŚREDNIO MIESIĘCZNIE</t>
  </si>
  <si>
    <t>Miesiąc</t>
  </si>
  <si>
    <t>Potrzeba</t>
  </si>
  <si>
    <t>Zachcianka</t>
  </si>
  <si>
    <t>Suma</t>
  </si>
  <si>
    <t>Wyjazd rodzinny na narty</t>
  </si>
  <si>
    <t>Saldo na początku ms.</t>
  </si>
  <si>
    <t>WPŁATA</t>
  </si>
  <si>
    <t>Saldo na koniec ms.</t>
  </si>
  <si>
    <t>Dzieci - wyjazd na obóz zimowy</t>
  </si>
  <si>
    <t>STYCZEŃ</t>
  </si>
  <si>
    <t>Opłata za II semestr angielskiego dla dzieci</t>
  </si>
  <si>
    <t>LUTY</t>
  </si>
  <si>
    <t>Urodziny - moje</t>
  </si>
  <si>
    <t>MARZEC</t>
  </si>
  <si>
    <t>Składka roczna - ubezpieczenie mieszkania</t>
  </si>
  <si>
    <t>KWIECIEŃ</t>
  </si>
  <si>
    <t>Użytkowanie wieczyste - mieszkanie</t>
  </si>
  <si>
    <t xml:space="preserve">MAJ </t>
  </si>
  <si>
    <t>Uzytkowanie wieczyste- garaż</t>
  </si>
  <si>
    <t>CZERWIEC</t>
  </si>
  <si>
    <t>Podatek od nieruchomosci - mieszkanie</t>
  </si>
  <si>
    <t>LIPIEC</t>
  </si>
  <si>
    <t>Rośliny na taras - dosadzanie</t>
  </si>
  <si>
    <t>SIERPIEŃ</t>
  </si>
  <si>
    <t>Dodatkowe wydatki na Święta Wielkanocne</t>
  </si>
  <si>
    <t>WRZESIEŃ</t>
  </si>
  <si>
    <t>Przegląd roczny samochodu do dowodu</t>
  </si>
  <si>
    <t>PAŹDZIERNIK</t>
  </si>
  <si>
    <t>Roczny serwis samochodu (olej, filtry, itp.)</t>
  </si>
  <si>
    <t>LISTOPAD</t>
  </si>
  <si>
    <t>Wymiana opon na letnie</t>
  </si>
  <si>
    <t>GRUDZIEŃ</t>
  </si>
  <si>
    <t>Polisa OC/AC - samochód</t>
  </si>
  <si>
    <t>RAZEM</t>
  </si>
  <si>
    <t>Podatek dochodowy - dopłata</t>
  </si>
  <si>
    <t>Urodziny - dziecko 1</t>
  </si>
  <si>
    <t>Weekend majowy - wyjazd</t>
  </si>
  <si>
    <t>Komunia dziecka</t>
  </si>
  <si>
    <t>Dzieci - wyjazd na letnią kolonię</t>
  </si>
  <si>
    <t>Urodziny - żona</t>
  </si>
  <si>
    <t>Wyjazd rodzinny na wakacje</t>
  </si>
  <si>
    <t>Dodatkowe przybory szkolne dla dzieci (wyprawka)</t>
  </si>
  <si>
    <t>Składki w szkole</t>
  </si>
  <si>
    <t>Urodziny - dziecko 2</t>
  </si>
  <si>
    <t>Wymiana opon na zimowe</t>
  </si>
  <si>
    <t>Wyjazd do rodziny na "Wszystkich Świętych"</t>
  </si>
  <si>
    <t>Zakup prezentów na Boże Narodzenie</t>
  </si>
  <si>
    <t>Wyjazd do rodziny na Święta Bożego Narodzenia</t>
  </si>
  <si>
    <t>Dodatkowe wydatki Świąteczne</t>
  </si>
  <si>
    <t>Sylwester w domu lub Bal Sylwestrowy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</si>
</sst>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.00\ &quot;zł&quot;"/>
    <numFmt numFmtId="165" formatCode=";;;"/>
    <numFmt numFmtId="166" formatCode="#,##0\ &quot;zł&quot;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OpenSan"/>
      <charset val="238"/>
    </font>
    <font>
      <sz val="11"/>
      <color theme="1"/>
      <name val="OpenSan"/>
      <charset val="238"/>
    </font>
    <font>
      <b/>
      <i/>
      <sz val="11"/>
      <color theme="1"/>
      <name val="OpenSan"/>
      <charset val="238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6"/>
      <color theme="0"/>
      <name val="OpenSan"/>
      <charset val="238"/>
    </font>
    <font>
      <b/>
      <sz val="11"/>
      <color theme="0"/>
      <name val="OpenSan"/>
      <charset val="238"/>
    </font>
    <font>
      <b/>
      <i/>
      <sz val="11"/>
      <color theme="0"/>
      <name val="OpenSan"/>
      <charset val="238"/>
    </font>
    <font>
      <b/>
      <sz val="11"/>
      <color theme="0"/>
      <name val="Czcionka tekstu podstawowego"/>
      <family val="2"/>
      <charset val="238"/>
    </font>
    <font>
      <b/>
      <sz val="12"/>
      <color theme="0"/>
      <name val="OpenSan"/>
      <charset val="238"/>
    </font>
    <font>
      <sz val="11"/>
      <color theme="0" tint="-0.499984740745262"/>
      <name val="Czcionka tekstu podstawowego"/>
      <family val="2"/>
      <charset val="238"/>
    </font>
    <font>
      <b/>
      <sz val="11"/>
      <color theme="0" tint="-0.499984740745262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rgb="FF0070C0"/>
      <name val="Czcionka tekstu podstawowego"/>
      <family val="2"/>
      <charset val="238"/>
    </font>
    <font>
      <u/>
      <sz val="9.35"/>
      <color theme="10"/>
      <name val="Czcionka tekstu podstawowego"/>
      <family val="2"/>
      <charset val="238"/>
    </font>
    <font>
      <u/>
      <sz val="16"/>
      <color theme="10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OpenSan"/>
      <charset val="238"/>
    </font>
    <font>
      <sz val="14"/>
      <name val="Czcionka tekstu podstawowego"/>
      <charset val="238"/>
    </font>
    <font>
      <sz val="14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OpenSan"/>
    </font>
  </fonts>
  <fills count="42">
    <fill>
      <patternFill patternType="none"/>
    </fill>
    <fill>
      <patternFill patternType="gray125"/>
    </fill>
    <fill>
      <patternFill patternType="solid">
        <fgColor rgb="FFF16123"/>
        <bgColor indexed="64"/>
      </patternFill>
    </fill>
    <fill>
      <patternFill patternType="solid">
        <fgColor rgb="FF18B5D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E1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6" applyNumberFormat="0" applyAlignment="0" applyProtection="0"/>
    <xf numFmtId="0" fontId="22" fillId="0" borderId="21" applyNumberFormat="0" applyFill="0" applyAlignment="0" applyProtection="0"/>
    <xf numFmtId="0" fontId="13" fillId="10" borderId="1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13" applyNumberFormat="0" applyAlignment="0" applyProtection="0"/>
    <xf numFmtId="0" fontId="26" fillId="7" borderId="13" applyNumberFormat="0" applyAlignment="0" applyProtection="0"/>
    <xf numFmtId="0" fontId="27" fillId="8" borderId="14" applyNumberFormat="0" applyAlignment="0" applyProtection="0"/>
    <xf numFmtId="0" fontId="28" fillId="6" borderId="0" applyNumberFormat="0" applyBorder="0" applyAlignment="0" applyProtection="0"/>
    <xf numFmtId="0" fontId="29" fillId="0" borderId="15" applyNumberFormat="0" applyFill="0" applyAlignment="0" applyProtection="0"/>
    <xf numFmtId="0" fontId="2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7">
    <xf numFmtId="0" fontId="0" fillId="0" borderId="0" xfId="0"/>
    <xf numFmtId="164" fontId="3" fillId="0" borderId="0" xfId="1" applyNumberFormat="1" applyFont="1"/>
    <xf numFmtId="164" fontId="3" fillId="0" borderId="0" xfId="1" applyNumberFormat="1"/>
    <xf numFmtId="164" fontId="3" fillId="0" borderId="0" xfId="1" applyNumberFormat="1" applyBorder="1"/>
    <xf numFmtId="0" fontId="11" fillId="0" borderId="11" xfId="1" applyFont="1" applyBorder="1"/>
    <xf numFmtId="8" fontId="11" fillId="0" borderId="10" xfId="1" applyNumberFormat="1" applyFont="1" applyBorder="1"/>
    <xf numFmtId="8" fontId="11" fillId="0" borderId="10" xfId="1" applyNumberFormat="1" applyFont="1" applyFill="1" applyBorder="1"/>
    <xf numFmtId="8" fontId="11" fillId="0" borderId="12" xfId="1" applyNumberFormat="1" applyFont="1" applyBorder="1"/>
    <xf numFmtId="8" fontId="11" fillId="0" borderId="12" xfId="1" applyNumberFormat="1" applyFont="1" applyFill="1" applyBorder="1"/>
    <xf numFmtId="8" fontId="11" fillId="0" borderId="0" xfId="1" applyNumberFormat="1" applyFont="1" applyFill="1" applyBorder="1"/>
    <xf numFmtId="8" fontId="11" fillId="0" borderId="11" xfId="1" applyNumberFormat="1" applyFont="1" applyFill="1" applyBorder="1"/>
    <xf numFmtId="0" fontId="0" fillId="0" borderId="0" xfId="0" applyFill="1"/>
    <xf numFmtId="0" fontId="11" fillId="0" borderId="0" xfId="1" applyFont="1" applyBorder="1"/>
    <xf numFmtId="8" fontId="12" fillId="3" borderId="10" xfId="1" applyNumberFormat="1" applyFont="1" applyFill="1" applyBorder="1"/>
    <xf numFmtId="0" fontId="0" fillId="3" borderId="8" xfId="0" applyFill="1" applyBorder="1"/>
    <xf numFmtId="0" fontId="0" fillId="0" borderId="9" xfId="0" applyBorder="1"/>
    <xf numFmtId="0" fontId="0" fillId="0" borderId="3" xfId="0" applyBorder="1"/>
    <xf numFmtId="0" fontId="11" fillId="0" borderId="0" xfId="1" applyFont="1" applyBorder="1" applyAlignment="1">
      <alignment horizontal="left" vertical="top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32" fillId="3" borderId="10" xfId="1" applyFont="1" applyFill="1" applyBorder="1"/>
    <xf numFmtId="8" fontId="32" fillId="3" borderId="10" xfId="1" applyNumberFormat="1" applyFont="1" applyFill="1" applyBorder="1"/>
    <xf numFmtId="8" fontId="11" fillId="0" borderId="6" xfId="1" applyNumberFormat="1" applyFont="1" applyBorder="1"/>
    <xf numFmtId="8" fontId="11" fillId="0" borderId="2" xfId="1" applyNumberFormat="1" applyFont="1" applyBorder="1"/>
    <xf numFmtId="0" fontId="11" fillId="0" borderId="12" xfId="1" applyFont="1" applyBorder="1"/>
    <xf numFmtId="8" fontId="32" fillId="3" borderId="7" xfId="1" applyNumberFormat="1" applyFont="1" applyFill="1" applyBorder="1"/>
    <xf numFmtId="0" fontId="0" fillId="0" borderId="0" xfId="0" applyFill="1" applyBorder="1"/>
    <xf numFmtId="0" fontId="11" fillId="0" borderId="11" xfId="1" applyFont="1" applyFill="1" applyBorder="1" applyAlignment="1">
      <alignment horizontal="left" indent="1"/>
    </xf>
    <xf numFmtId="0" fontId="11" fillId="0" borderId="0" xfId="1" applyFont="1" applyBorder="1" applyAlignment="1">
      <alignment horizontal="left" indent="1"/>
    </xf>
    <xf numFmtId="0" fontId="11" fillId="0" borderId="0" xfId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2" borderId="8" xfId="0" applyFill="1" applyBorder="1"/>
    <xf numFmtId="0" fontId="30" fillId="2" borderId="10" xfId="1" applyFont="1" applyFill="1" applyBorder="1" applyAlignment="1"/>
    <xf numFmtId="0" fontId="31" fillId="2" borderId="10" xfId="1" applyFont="1" applyFill="1" applyBorder="1" applyAlignment="1">
      <alignment horizontal="center"/>
    </xf>
    <xf numFmtId="0" fontId="31" fillId="2" borderId="10" xfId="1" applyFont="1" applyFill="1" applyBorder="1"/>
    <xf numFmtId="0" fontId="10" fillId="2" borderId="10" xfId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4" fillId="2" borderId="10" xfId="1" applyFont="1" applyFill="1" applyBorder="1" applyAlignment="1">
      <alignment wrapText="1"/>
    </xf>
    <xf numFmtId="0" fontId="30" fillId="2" borderId="10" xfId="1" applyFont="1" applyFill="1" applyBorder="1" applyAlignment="1">
      <alignment wrapText="1"/>
    </xf>
    <xf numFmtId="0" fontId="34" fillId="2" borderId="10" xfId="1" applyFont="1" applyFill="1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11" fillId="0" borderId="0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8" fontId="0" fillId="0" borderId="10" xfId="1" applyNumberFormat="1" applyFont="1" applyBorder="1"/>
    <xf numFmtId="0" fontId="11" fillId="0" borderId="11" xfId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11" fillId="0" borderId="0" xfId="1" applyNumberFormat="1" applyFont="1" applyBorder="1"/>
    <xf numFmtId="0" fontId="31" fillId="3" borderId="10" xfId="1" applyFont="1" applyFill="1" applyBorder="1" applyAlignment="1"/>
    <xf numFmtId="0" fontId="31" fillId="3" borderId="10" xfId="1" applyFont="1" applyFill="1" applyBorder="1" applyAlignment="1">
      <alignment horizontal="center"/>
    </xf>
    <xf numFmtId="0" fontId="31" fillId="3" borderId="10" xfId="1" applyFont="1" applyFill="1" applyBorder="1"/>
    <xf numFmtId="0" fontId="10" fillId="3" borderId="10" xfId="1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0" fillId="0" borderId="0" xfId="0" applyBorder="1"/>
    <xf numFmtId="0" fontId="34" fillId="0" borderId="0" xfId="1" applyFont="1" applyFill="1" applyBorder="1" applyAlignment="1">
      <alignment vertical="center"/>
    </xf>
    <xf numFmtId="0" fontId="34" fillId="2" borderId="1" xfId="1" applyFont="1" applyFill="1" applyBorder="1" applyAlignment="1">
      <alignment vertical="center"/>
    </xf>
    <xf numFmtId="165" fontId="0" fillId="0" borderId="0" xfId="0" applyNumberFormat="1" applyAlignment="1">
      <alignment horizontal="center"/>
    </xf>
    <xf numFmtId="0" fontId="32" fillId="3" borderId="12" xfId="1" applyFont="1" applyFill="1" applyBorder="1"/>
    <xf numFmtId="0" fontId="11" fillId="0" borderId="12" xfId="1" applyFont="1" applyFill="1" applyBorder="1" applyAlignment="1">
      <alignment horizontal="left" indent="1"/>
    </xf>
    <xf numFmtId="164" fontId="3" fillId="0" borderId="22" xfId="1" applyNumberFormat="1" applyFill="1" applyBorder="1"/>
    <xf numFmtId="0" fontId="0" fillId="0" borderId="23" xfId="0" applyBorder="1"/>
    <xf numFmtId="164" fontId="3" fillId="0" borderId="22" xfId="1" applyNumberFormat="1" applyBorder="1"/>
    <xf numFmtId="164" fontId="3" fillId="0" borderId="22" xfId="1" applyNumberFormat="1" applyFont="1" applyBorder="1"/>
    <xf numFmtId="0" fontId="3" fillId="0" borderId="22" xfId="1" applyBorder="1"/>
    <xf numFmtId="0" fontId="0" fillId="0" borderId="24" xfId="0" applyBorder="1"/>
    <xf numFmtId="164" fontId="3" fillId="0" borderId="25" xfId="1" applyNumberFormat="1" applyFill="1" applyBorder="1"/>
    <xf numFmtId="164" fontId="3" fillId="0" borderId="23" xfId="1" applyNumberFormat="1" applyBorder="1"/>
    <xf numFmtId="164" fontId="3" fillId="0" borderId="23" xfId="1" applyNumberFormat="1" applyFill="1" applyBorder="1"/>
    <xf numFmtId="164" fontId="3" fillId="0" borderId="26" xfId="1" applyNumberFormat="1" applyFill="1" applyBorder="1"/>
    <xf numFmtId="164" fontId="3" fillId="0" borderId="24" xfId="1" applyNumberFormat="1" applyBorder="1"/>
    <xf numFmtId="164" fontId="3" fillId="0" borderId="24" xfId="1" applyNumberFormat="1" applyFont="1" applyBorder="1"/>
    <xf numFmtId="164" fontId="3" fillId="0" borderId="0" xfId="1" applyNumberFormat="1" applyFont="1" applyBorder="1"/>
    <xf numFmtId="164" fontId="3" fillId="0" borderId="26" xfId="1" applyNumberFormat="1" applyBorder="1"/>
    <xf numFmtId="0" fontId="3" fillId="0" borderId="24" xfId="1" applyBorder="1"/>
    <xf numFmtId="164" fontId="3" fillId="0" borderId="25" xfId="1" applyNumberFormat="1" applyBorder="1"/>
    <xf numFmtId="0" fontId="3" fillId="0" borderId="23" xfId="1" applyBorder="1"/>
    <xf numFmtId="0" fontId="3" fillId="0" borderId="24" xfId="1" applyFont="1" applyBorder="1"/>
    <xf numFmtId="164" fontId="3" fillId="0" borderId="23" xfId="1" applyNumberFormat="1" applyFont="1" applyBorder="1"/>
    <xf numFmtId="164" fontId="3" fillId="0" borderId="26" xfId="1" applyNumberFormat="1" applyFont="1" applyBorder="1"/>
    <xf numFmtId="164" fontId="7" fillId="0" borderId="22" xfId="1" applyNumberFormat="1" applyFont="1" applyBorder="1"/>
    <xf numFmtId="164" fontId="5" fillId="0" borderId="22" xfId="1" applyNumberFormat="1" applyFont="1" applyBorder="1"/>
    <xf numFmtId="164" fontId="6" fillId="0" borderId="22" xfId="1" applyNumberFormat="1" applyFont="1" applyBorder="1"/>
    <xf numFmtId="164" fontId="3" fillId="0" borderId="22" xfId="1" applyNumberFormat="1" applyFont="1" applyFill="1" applyBorder="1"/>
    <xf numFmtId="0" fontId="3" fillId="0" borderId="22" xfId="1" applyFont="1" applyBorder="1"/>
    <xf numFmtId="0" fontId="0" fillId="0" borderId="22" xfId="0" applyBorder="1"/>
    <xf numFmtId="0" fontId="35" fillId="0" borderId="22" xfId="1" applyFont="1" applyFill="1" applyBorder="1"/>
    <xf numFmtId="0" fontId="35" fillId="0" borderId="27" xfId="1" applyFont="1" applyBorder="1"/>
    <xf numFmtId="164" fontId="35" fillId="0" borderId="27" xfId="1" applyNumberFormat="1" applyFont="1" applyBorder="1"/>
    <xf numFmtId="0" fontId="30" fillId="2" borderId="11" xfId="1" applyFont="1" applyFill="1" applyBorder="1" applyAlignment="1"/>
    <xf numFmtId="0" fontId="31" fillId="2" borderId="11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8" fontId="31" fillId="2" borderId="10" xfId="1" applyNumberFormat="1" applyFont="1" applyFill="1" applyBorder="1" applyAlignment="1">
      <alignment horizontal="center"/>
    </xf>
    <xf numFmtId="8" fontId="33" fillId="2" borderId="10" xfId="0" applyNumberFormat="1" applyFont="1" applyFill="1" applyBorder="1" applyAlignment="1">
      <alignment horizontal="center"/>
    </xf>
    <xf numFmtId="0" fontId="36" fillId="0" borderId="22" xfId="1" applyFont="1" applyFill="1" applyBorder="1"/>
    <xf numFmtId="0" fontId="30" fillId="2" borderId="0" xfId="1" applyFont="1" applyFill="1" applyBorder="1" applyAlignment="1"/>
    <xf numFmtId="0" fontId="31" fillId="2" borderId="12" xfId="1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1" fillId="2" borderId="11" xfId="1" applyFont="1" applyFill="1" applyBorder="1" applyAlignment="1">
      <alignment horizontal="center" vertical="center"/>
    </xf>
    <xf numFmtId="0" fontId="0" fillId="0" borderId="28" xfId="0" applyBorder="1"/>
    <xf numFmtId="0" fontId="30" fillId="2" borderId="12" xfId="1" applyFont="1" applyFill="1" applyBorder="1" applyAlignment="1"/>
    <xf numFmtId="0" fontId="0" fillId="2" borderId="9" xfId="0" applyFill="1" applyBorder="1" applyAlignment="1"/>
    <xf numFmtId="8" fontId="31" fillId="2" borderId="11" xfId="1" applyNumberFormat="1" applyFont="1" applyFill="1" applyBorder="1" applyAlignment="1">
      <alignment horizontal="center"/>
    </xf>
    <xf numFmtId="8" fontId="33" fillId="2" borderId="11" xfId="0" applyNumberFormat="1" applyFont="1" applyFill="1" applyBorder="1" applyAlignment="1">
      <alignment horizontal="center"/>
    </xf>
    <xf numFmtId="8" fontId="31" fillId="3" borderId="10" xfId="1" applyNumberFormat="1" applyFont="1" applyFill="1" applyBorder="1" applyAlignment="1">
      <alignment horizontal="center"/>
    </xf>
    <xf numFmtId="8" fontId="33" fillId="3" borderId="10" xfId="0" applyNumberFormat="1" applyFont="1" applyFill="1" applyBorder="1" applyAlignment="1">
      <alignment horizontal="center"/>
    </xf>
    <xf numFmtId="164" fontId="3" fillId="0" borderId="27" xfId="1" applyNumberFormat="1" applyFill="1" applyBorder="1"/>
    <xf numFmtId="164" fontId="3" fillId="0" borderId="27" xfId="1" applyNumberFormat="1" applyBorder="1"/>
    <xf numFmtId="164" fontId="3" fillId="0" borderId="27" xfId="1" applyNumberFormat="1" applyFont="1" applyBorder="1"/>
    <xf numFmtId="0" fontId="3" fillId="0" borderId="27" xfId="1" applyBorder="1"/>
    <xf numFmtId="0" fontId="0" fillId="0" borderId="26" xfId="0" applyBorder="1"/>
    <xf numFmtId="0" fontId="0" fillId="0" borderId="25" xfId="0" applyBorder="1"/>
    <xf numFmtId="0" fontId="0" fillId="0" borderId="29" xfId="0" applyBorder="1"/>
    <xf numFmtId="164" fontId="34" fillId="0" borderId="0" xfId="49" applyNumberFormat="1" applyFont="1" applyFill="1" applyBorder="1" applyAlignment="1">
      <alignment horizontal="center" vertical="center"/>
    </xf>
    <xf numFmtId="0" fontId="31" fillId="2" borderId="12" xfId="1" applyFont="1" applyFill="1" applyBorder="1"/>
    <xf numFmtId="0" fontId="10" fillId="2" borderId="12" xfId="1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0" fillId="2" borderId="12" xfId="0" applyFill="1" applyBorder="1"/>
    <xf numFmtId="0" fontId="37" fillId="0" borderId="0" xfId="0" applyFont="1"/>
    <xf numFmtId="0" fontId="40" fillId="0" borderId="0" xfId="50" applyFont="1" applyAlignment="1" applyProtection="1"/>
    <xf numFmtId="0" fontId="31" fillId="2" borderId="7" xfId="1" applyFont="1" applyFill="1" applyBorder="1" applyAlignment="1">
      <alignment horizontal="center"/>
    </xf>
    <xf numFmtId="8" fontId="11" fillId="0" borderId="6" xfId="1" applyNumberFormat="1" applyFont="1" applyFill="1" applyBorder="1"/>
    <xf numFmtId="0" fontId="0" fillId="0" borderId="0" xfId="0" applyBorder="1" applyAlignment="1">
      <alignment horizontal="left" indent="1"/>
    </xf>
    <xf numFmtId="8" fontId="11" fillId="0" borderId="2" xfId="1" applyNumberFormat="1" applyFont="1" applyFill="1" applyBorder="1"/>
    <xf numFmtId="164" fontId="0" fillId="0" borderId="22" xfId="1" applyNumberFormat="1" applyFont="1" applyBorder="1"/>
    <xf numFmtId="0" fontId="3" fillId="0" borderId="0" xfId="1"/>
    <xf numFmtId="9" fontId="3" fillId="0" borderId="0" xfId="1" applyNumberFormat="1"/>
    <xf numFmtId="0" fontId="41" fillId="35" borderId="0" xfId="51" applyFont="1" applyFill="1" applyAlignment="1">
      <alignment horizontal="center"/>
    </xf>
    <xf numFmtId="0" fontId="43" fillId="36" borderId="30" xfId="51" applyFont="1" applyFill="1" applyBorder="1" applyAlignment="1">
      <alignment horizontal="right"/>
    </xf>
    <xf numFmtId="166" fontId="43" fillId="37" borderId="31" xfId="51" applyNumberFormat="1" applyFont="1" applyFill="1" applyBorder="1"/>
    <xf numFmtId="166" fontId="43" fillId="38" borderId="31" xfId="51" applyNumberFormat="1" applyFont="1" applyFill="1" applyBorder="1"/>
    <xf numFmtId="166" fontId="43" fillId="2" borderId="32" xfId="51" applyNumberFormat="1" applyFont="1" applyFill="1" applyBorder="1"/>
    <xf numFmtId="0" fontId="3" fillId="39" borderId="0" xfId="1" applyFill="1" applyAlignment="1">
      <alignment vertical="center"/>
    </xf>
    <xf numFmtId="166" fontId="43" fillId="39" borderId="0" xfId="51" applyNumberFormat="1" applyFont="1" applyFill="1" applyBorder="1"/>
    <xf numFmtId="0" fontId="1" fillId="36" borderId="33" xfId="51" applyFill="1" applyBorder="1" applyAlignment="1">
      <alignment horizontal="right"/>
    </xf>
    <xf numFmtId="166" fontId="42" fillId="37" borderId="34" xfId="51" applyNumberFormat="1" applyFont="1" applyFill="1" applyBorder="1"/>
    <xf numFmtId="166" fontId="42" fillId="38" borderId="34" xfId="51" applyNumberFormat="1" applyFont="1" applyFill="1" applyBorder="1"/>
    <xf numFmtId="166" fontId="42" fillId="2" borderId="35" xfId="51" applyNumberFormat="1" applyFont="1" applyFill="1" applyBorder="1"/>
    <xf numFmtId="0" fontId="3" fillId="0" borderId="0" xfId="1" applyAlignment="1">
      <alignment vertical="center"/>
    </xf>
    <xf numFmtId="0" fontId="3" fillId="0" borderId="0" xfId="1" applyBorder="1"/>
    <xf numFmtId="0" fontId="44" fillId="2" borderId="4" xfId="1" applyFont="1" applyFill="1" applyBorder="1" applyAlignment="1">
      <alignment horizontal="left" wrapText="1"/>
    </xf>
    <xf numFmtId="0" fontId="44" fillId="2" borderId="36" xfId="1" applyFont="1" applyFill="1" applyBorder="1" applyAlignment="1">
      <alignment horizontal="left" indent="1"/>
    </xf>
    <xf numFmtId="0" fontId="45" fillId="37" borderId="36" xfId="1" applyFont="1" applyFill="1" applyBorder="1" applyAlignment="1">
      <alignment horizontal="left"/>
    </xf>
    <xf numFmtId="0" fontId="44" fillId="40" borderId="36" xfId="1" applyFont="1" applyFill="1" applyBorder="1" applyAlignment="1">
      <alignment horizontal="left"/>
    </xf>
    <xf numFmtId="0" fontId="46" fillId="2" borderId="5" xfId="1" applyFont="1" applyFill="1" applyBorder="1" applyAlignment="1">
      <alignment horizontal="center" wrapText="1"/>
    </xf>
    <xf numFmtId="0" fontId="11" fillId="0" borderId="7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indent="1"/>
    </xf>
    <xf numFmtId="42" fontId="11" fillId="0" borderId="1" xfId="1" applyNumberFormat="1" applyFont="1" applyBorder="1"/>
    <xf numFmtId="42" fontId="11" fillId="0" borderId="1" xfId="1" applyNumberFormat="1" applyFont="1" applyFill="1" applyBorder="1" applyAlignment="1">
      <alignment horizontal="left"/>
    </xf>
    <xf numFmtId="8" fontId="11" fillId="0" borderId="8" xfId="1" applyNumberFormat="1" applyFont="1" applyBorder="1"/>
    <xf numFmtId="0" fontId="3" fillId="0" borderId="0" xfId="1" applyNumberFormat="1"/>
    <xf numFmtId="0" fontId="1" fillId="36" borderId="0" xfId="51" applyFill="1"/>
    <xf numFmtId="0" fontId="1" fillId="37" borderId="0" xfId="51" applyFill="1"/>
    <xf numFmtId="0" fontId="1" fillId="38" borderId="0" xfId="51" applyFill="1"/>
    <xf numFmtId="0" fontId="1" fillId="2" borderId="0" xfId="51" applyFill="1"/>
    <xf numFmtId="0" fontId="1" fillId="38" borderId="1" xfId="1" applyFont="1" applyFill="1" applyBorder="1" applyAlignment="1">
      <alignment horizontal="center"/>
    </xf>
    <xf numFmtId="42" fontId="11" fillId="0" borderId="1" xfId="1" applyNumberFormat="1" applyFont="1" applyFill="1" applyBorder="1"/>
    <xf numFmtId="0" fontId="1" fillId="36" borderId="1" xfId="51" applyFill="1" applyBorder="1"/>
    <xf numFmtId="166" fontId="1" fillId="36" borderId="1" xfId="51" applyNumberFormat="1" applyFill="1" applyBorder="1"/>
    <xf numFmtId="6" fontId="47" fillId="39" borderId="1" xfId="1" applyNumberFormat="1" applyFont="1" applyFill="1" applyBorder="1"/>
    <xf numFmtId="6" fontId="47" fillId="0" borderId="1" xfId="1" applyNumberFormat="1" applyFont="1" applyFill="1" applyBorder="1"/>
    <xf numFmtId="6" fontId="1" fillId="0" borderId="1" xfId="1" applyNumberFormat="1" applyFont="1" applyBorder="1"/>
    <xf numFmtId="6" fontId="1" fillId="38" borderId="1" xfId="1" applyNumberFormat="1" applyFont="1" applyFill="1" applyBorder="1"/>
    <xf numFmtId="8" fontId="3" fillId="0" borderId="0" xfId="1" applyNumberFormat="1"/>
    <xf numFmtId="0" fontId="1" fillId="41" borderId="37" xfId="51" applyFill="1" applyBorder="1"/>
    <xf numFmtId="166" fontId="1" fillId="41" borderId="0" xfId="51" applyNumberFormat="1" applyFill="1"/>
    <xf numFmtId="0" fontId="11" fillId="0" borderId="1" xfId="1" applyFont="1" applyBorder="1" applyAlignment="1">
      <alignment horizontal="left" indent="1"/>
    </xf>
    <xf numFmtId="164" fontId="34" fillId="3" borderId="1" xfId="49" applyNumberFormat="1" applyFont="1" applyFill="1" applyBorder="1" applyAlignment="1">
      <alignment horizontal="center" vertical="center"/>
    </xf>
    <xf numFmtId="0" fontId="49" fillId="0" borderId="7" xfId="1" applyNumberFormat="1" applyFont="1" applyFill="1" applyBorder="1" applyAlignment="1">
      <alignment horizontal="center"/>
    </xf>
    <xf numFmtId="0" fontId="49" fillId="0" borderId="1" xfId="1" applyFont="1" applyFill="1" applyBorder="1" applyAlignment="1">
      <alignment horizontal="left" indent="1"/>
    </xf>
    <xf numFmtId="42" fontId="49" fillId="0" borderId="1" xfId="1" applyNumberFormat="1" applyFont="1" applyFill="1" applyBorder="1"/>
    <xf numFmtId="8" fontId="49" fillId="0" borderId="8" xfId="1" applyNumberFormat="1" applyFont="1" applyFill="1" applyBorder="1"/>
  </cellXfs>
  <cellStyles count="52">
    <cellStyle name="20% - 强调文字颜色 1" xfId="6"/>
    <cellStyle name="20% - 强调文字颜色 2" xfId="7"/>
    <cellStyle name="20% - 强调文字颜色 3" xfId="8"/>
    <cellStyle name="20% - 强调文字颜色 4" xfId="9"/>
    <cellStyle name="20% - 强调文字颜色 5" xfId="10"/>
    <cellStyle name="20% - 强调文字颜色 6" xfId="11"/>
    <cellStyle name="40% - 强调文字颜色 1" xfId="12"/>
    <cellStyle name="40% - 强调文字颜色 2" xfId="13"/>
    <cellStyle name="40% - 强调文字颜色 3" xfId="14"/>
    <cellStyle name="40% - 强调文字颜色 4" xfId="15"/>
    <cellStyle name="40% - 强调文字颜色 5" xfId="16"/>
    <cellStyle name="40% - 强调文字颜色 6" xfId="17"/>
    <cellStyle name="60% - 强调文字颜色 1" xfId="18"/>
    <cellStyle name="60% - 强调文字颜色 2" xfId="19"/>
    <cellStyle name="60% - 强调文字颜色 3" xfId="20"/>
    <cellStyle name="60% - 强调文字颜色 4" xfId="21"/>
    <cellStyle name="60% - 强调文字颜色 5" xfId="22"/>
    <cellStyle name="60% - 强调文字颜色 6" xfId="23"/>
    <cellStyle name="Hiperłącze" xfId="50" builtinId="8"/>
    <cellStyle name="Normalny" xfId="0" builtinId="0"/>
    <cellStyle name="Normalny 2" xfId="3"/>
    <cellStyle name="Normalny 3" xfId="1"/>
    <cellStyle name="Normalny 4" xfId="5"/>
    <cellStyle name="Normalny 5" xfId="47"/>
    <cellStyle name="Normalny 6" xfId="51"/>
    <cellStyle name="Procentowy 2" xfId="4"/>
    <cellStyle name="Procentowy 3" xfId="2"/>
    <cellStyle name="Procentowy 4" xfId="48"/>
    <cellStyle name="Walutowy" xfId="49" builtinId="4"/>
    <cellStyle name="好" xfId="24"/>
    <cellStyle name="差" xfId="25"/>
    <cellStyle name="强调文字颜色 1" xfId="26"/>
    <cellStyle name="强调文字颜色 2" xfId="27"/>
    <cellStyle name="强调文字颜色 3" xfId="28"/>
    <cellStyle name="强调文字颜色 4" xfId="29"/>
    <cellStyle name="强调文字颜色 5" xfId="30"/>
    <cellStyle name="强调文字颜色 6" xfId="31"/>
    <cellStyle name="标题" xfId="32"/>
    <cellStyle name="标题 1" xfId="33"/>
    <cellStyle name="标题 2" xfId="34"/>
    <cellStyle name="标题 3" xfId="35"/>
    <cellStyle name="标题 4" xfId="36"/>
    <cellStyle name="检查单元格" xfId="37"/>
    <cellStyle name="汇总" xfId="38"/>
    <cellStyle name="注释" xfId="39"/>
    <cellStyle name="解释性文本" xfId="40"/>
    <cellStyle name="警告文本" xfId="41"/>
    <cellStyle name="计算" xfId="42"/>
    <cellStyle name="输入" xfId="43"/>
    <cellStyle name="输出" xfId="44"/>
    <cellStyle name="适中" xfId="45"/>
    <cellStyle name="链接单元格" xfId="46"/>
  </cellStyles>
  <dxfs count="18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;[Red]\-#,##0.00\ &quot;zł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32" formatCode="_-* #,##0\ &quot;zł&quot;_-;\-* #,##0\ &quot;zł&quot;_-;_-* &quot;-&quot;\ &quot;zł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32" formatCode="_-* #,##0\ &quot;zł&quot;_-;\-* #,##0\ &quot;zł&quot;_-;_-* &quot;-&quot;\ &quot;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18B5D4"/>
      <color rgb="FFF161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'Wydatki nieregularne'!$I$6</c:f>
              <c:strCache>
                <c:ptCount val="1"/>
                <c:pt idx="0">
                  <c:v>Potrzeba</c:v>
                </c:pt>
              </c:strCache>
            </c:strRef>
          </c:tx>
          <c:spPr>
            <a:solidFill>
              <a:srgbClr val="2DE11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nieregularne'!$I$7:$I$18</c:f>
              <c:numCache>
                <c:formatCode>#,##0\ "zł"</c:formatCode>
                <c:ptCount val="12"/>
                <c:pt idx="0">
                  <c:v>0</c:v>
                </c:pt>
                <c:pt idx="1">
                  <c:v>800</c:v>
                </c:pt>
                <c:pt idx="2">
                  <c:v>800</c:v>
                </c:pt>
                <c:pt idx="3">
                  <c:v>1780</c:v>
                </c:pt>
                <c:pt idx="4">
                  <c:v>1200</c:v>
                </c:pt>
                <c:pt idx="5">
                  <c:v>200</c:v>
                </c:pt>
                <c:pt idx="6">
                  <c:v>0</c:v>
                </c:pt>
                <c:pt idx="7">
                  <c:v>600</c:v>
                </c:pt>
                <c:pt idx="8">
                  <c:v>440</c:v>
                </c:pt>
                <c:pt idx="9">
                  <c:v>80</c:v>
                </c:pt>
                <c:pt idx="10">
                  <c:v>300</c:v>
                </c:pt>
                <c:pt idx="11">
                  <c:v>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96-4B75-86AF-D886AB1FD564}"/>
            </c:ext>
          </c:extLst>
        </c:ser>
        <c:ser>
          <c:idx val="1"/>
          <c:order val="1"/>
          <c:tx>
            <c:strRef>
              <c:f>'Wydatki nieregularne'!$J$6</c:f>
              <c:strCache>
                <c:ptCount val="1"/>
                <c:pt idx="0">
                  <c:v>Zachcianka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nieregularne'!$J$7:$J$18</c:f>
              <c:numCache>
                <c:formatCode>#,##0\ "zł"</c:formatCode>
                <c:ptCount val="12"/>
                <c:pt idx="0">
                  <c:v>6000</c:v>
                </c:pt>
                <c:pt idx="1">
                  <c:v>1500</c:v>
                </c:pt>
                <c:pt idx="2">
                  <c:v>200</c:v>
                </c:pt>
                <c:pt idx="3">
                  <c:v>1500</c:v>
                </c:pt>
                <c:pt idx="4">
                  <c:v>1800</c:v>
                </c:pt>
                <c:pt idx="5">
                  <c:v>2700</c:v>
                </c:pt>
                <c:pt idx="6">
                  <c:v>3200</c:v>
                </c:pt>
                <c:pt idx="7">
                  <c:v>600</c:v>
                </c:pt>
                <c:pt idx="8">
                  <c:v>500</c:v>
                </c:pt>
                <c:pt idx="9">
                  <c:v>0</c:v>
                </c:pt>
                <c:pt idx="10">
                  <c:v>1100</c:v>
                </c:pt>
                <c:pt idx="11">
                  <c:v>2300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96-4B75-86AF-D886AB1FD564}"/>
            </c:ext>
          </c:extLst>
        </c:ser>
        <c:ser>
          <c:idx val="2"/>
          <c:order val="2"/>
          <c:tx>
            <c:strRef>
              <c:f>'Wydatki nieregularne'!$K$6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rgbClr val="F16123"/>
            </a:solidFill>
          </c:spPr>
          <c:invertIfNegative val="0"/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nieregularne'!$K$7:$K$18</c:f>
              <c:numCache>
                <c:formatCode>#,##0\ "zł"</c:formatCode>
                <c:ptCount val="12"/>
                <c:pt idx="0">
                  <c:v>6000</c:v>
                </c:pt>
                <c:pt idx="1">
                  <c:v>2300</c:v>
                </c:pt>
                <c:pt idx="2">
                  <c:v>1000</c:v>
                </c:pt>
                <c:pt idx="3">
                  <c:v>3280</c:v>
                </c:pt>
                <c:pt idx="4">
                  <c:v>3000</c:v>
                </c:pt>
                <c:pt idx="5">
                  <c:v>2900</c:v>
                </c:pt>
                <c:pt idx="6">
                  <c:v>3200</c:v>
                </c:pt>
                <c:pt idx="7">
                  <c:v>1200</c:v>
                </c:pt>
                <c:pt idx="8">
                  <c:v>940</c:v>
                </c:pt>
                <c:pt idx="9">
                  <c:v>80</c:v>
                </c:pt>
                <c:pt idx="10">
                  <c:v>1400</c:v>
                </c:pt>
                <c:pt idx="11">
                  <c:v>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96-4B75-86AF-D886AB1FD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27840"/>
        <c:axId val="174646016"/>
      </c:barChart>
      <c:catAx>
        <c:axId val="17462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646016"/>
        <c:crosses val="autoZero"/>
        <c:auto val="1"/>
        <c:lblAlgn val="ctr"/>
        <c:lblOffset val="100"/>
        <c:noMultiLvlLbl val="0"/>
      </c:catAx>
      <c:valAx>
        <c:axId val="174646016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7462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224120</xdr:colOff>
      <xdr:row>21</xdr:row>
      <xdr:rowOff>22409</xdr:rowOff>
    </xdr:from>
    <xdr:to>
      <xdr:col>13</xdr:col>
      <xdr:colOff>85725</xdr:colOff>
      <xdr:row>37</xdr:row>
      <xdr:rowOff>168086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/Desktop/Budzet-domowy-krok-po-kroku-Czesc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"/>
      <sheetName val="Wydatki"/>
      <sheetName val="Wydatki nieregularne 2"/>
      <sheetName val="Posiadane środki"/>
    </sheetNames>
    <sheetDataSet>
      <sheetData sheetId="0"/>
      <sheetData sheetId="1">
        <row r="1">
          <cell r="A1" t="str">
            <v>Data</v>
          </cell>
          <cell r="D1" t="str">
            <v>Kwota</v>
          </cell>
          <cell r="E1" t="str">
            <v>Kategoria</v>
          </cell>
          <cell r="F1" t="str">
            <v>Podkategoria</v>
          </cell>
        </row>
        <row r="2">
          <cell r="A2">
            <v>42389</v>
          </cell>
          <cell r="D2">
            <v>3.5</v>
          </cell>
          <cell r="E2" t="str">
            <v>Jedzenie i picie</v>
          </cell>
          <cell r="F2" t="str">
            <v>Zakupy spożywcze w domu</v>
          </cell>
        </row>
        <row r="3">
          <cell r="A3">
            <v>42370</v>
          </cell>
          <cell r="D3">
            <v>55</v>
          </cell>
          <cell r="E3" t="str">
            <v>Jedzenie i picie</v>
          </cell>
          <cell r="F3" t="str">
            <v>Jedzenie na mieście</v>
          </cell>
        </row>
        <row r="4">
          <cell r="A4">
            <v>42401</v>
          </cell>
          <cell r="D4">
            <v>5.9</v>
          </cell>
          <cell r="E4" t="str">
            <v>Koszty leczenia i leki</v>
          </cell>
          <cell r="F4" t="str">
            <v>Lekarstwa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ela1" displayName="Tabela1" ref="B5:F38" headerRowBorderDxfId="17" tableBorderDxfId="16" totalsRowBorderDxfId="15">
  <autoFilter ref="B5:F38"/>
  <sortState ref="B6:F38">
    <sortCondition descending="1" ref="C5:C38"/>
  </sortState>
  <tableColumns count="5">
    <tableColumn id="1" name="Miesiąc" totalsRowLabel="Suma" dataDxfId="14" totalsRowDxfId="13" dataCellStyle="Normalny 3"/>
    <tableColumn id="2" name="Wydatki nieregularne" dataDxfId="12" totalsRowDxfId="11" dataCellStyle="Normalny 3"/>
    <tableColumn id="3" name="Potrzeba" dataDxfId="10" totalsRowDxfId="9" dataCellStyle="Normalny 3"/>
    <tableColumn id="4" name="Zachcianka" totalsRowFunction="sum" dataDxfId="8" totalsRowDxfId="7" dataCellStyle="Normalny 3"/>
    <tableColumn id="5" name="Suma" totalsRowFunction="sum" dataDxfId="6" totalsRowDxfId="5" dataCellStyle="Normalny 3">
      <calculatedColumnFormula>SUM(D6:E6)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="85" zoomScaleNormal="85" zoomScaleSheetLayoutView="100" workbookViewId="0">
      <selection activeCell="I13" sqref="I13"/>
    </sheetView>
  </sheetViews>
  <sheetFormatPr defaultRowHeight="14.25"/>
  <cols>
    <col min="1" max="1" width="1.375" customWidth="1"/>
    <col min="2" max="2" width="2.5" customWidth="1"/>
    <col min="3" max="3" width="27.75" customWidth="1"/>
    <col min="4" max="4" width="30.875" customWidth="1"/>
    <col min="5" max="5" width="1.125" customWidth="1"/>
    <col min="6" max="6" width="11.625" customWidth="1"/>
    <col min="7" max="7" width="1.125" style="11" customWidth="1"/>
    <col min="8" max="8" width="17.125" customWidth="1"/>
  </cols>
  <sheetData>
    <row r="2" spans="2:7" ht="20.25">
      <c r="C2" s="123" t="s">
        <v>190</v>
      </c>
    </row>
    <row r="3" spans="2:7" ht="20.25">
      <c r="C3" s="124" t="s">
        <v>191</v>
      </c>
    </row>
    <row r="5" spans="2:7" ht="30" customHeight="1">
      <c r="B5" s="32"/>
      <c r="C5" s="33" t="s">
        <v>192</v>
      </c>
      <c r="D5" s="34" t="s">
        <v>9</v>
      </c>
      <c r="E5" s="35"/>
      <c r="F5" s="34" t="s">
        <v>193</v>
      </c>
      <c r="G5" s="125"/>
    </row>
    <row r="6" spans="2:7" ht="17.100000000000001" customHeight="1">
      <c r="B6" s="15"/>
      <c r="C6" s="28" t="s">
        <v>194</v>
      </c>
      <c r="D6" s="4"/>
      <c r="E6" s="4"/>
      <c r="F6" s="5">
        <v>500</v>
      </c>
      <c r="G6" s="126"/>
    </row>
    <row r="7" spans="2:7" ht="17.100000000000001" customHeight="1">
      <c r="B7" s="16"/>
      <c r="C7" s="127" t="s">
        <v>195</v>
      </c>
      <c r="D7" s="12"/>
      <c r="E7" s="12"/>
      <c r="F7" s="5">
        <v>1500</v>
      </c>
      <c r="G7" s="128"/>
    </row>
    <row r="8" spans="2:7" ht="17.100000000000001" customHeight="1">
      <c r="B8" s="16"/>
      <c r="C8" s="127" t="s">
        <v>196</v>
      </c>
      <c r="D8" s="12"/>
      <c r="E8" s="12"/>
      <c r="F8" s="5">
        <v>1000</v>
      </c>
      <c r="G8" s="128"/>
    </row>
    <row r="9" spans="2:7" ht="17.100000000000001" customHeight="1">
      <c r="B9" s="16"/>
      <c r="C9" s="29" t="s">
        <v>53</v>
      </c>
      <c r="D9" s="12"/>
      <c r="E9" s="12"/>
      <c r="F9" s="5"/>
      <c r="G9" s="128"/>
    </row>
    <row r="10" spans="2:7" ht="17.100000000000001" customHeight="1">
      <c r="B10" s="16"/>
      <c r="C10" s="29"/>
      <c r="D10" s="12"/>
      <c r="E10" s="12"/>
      <c r="F10" s="5"/>
      <c r="G10" s="128"/>
    </row>
    <row r="11" spans="2:7" ht="17.100000000000001" customHeight="1">
      <c r="B11" s="16"/>
      <c r="C11" s="30"/>
      <c r="D11" s="12"/>
      <c r="E11" s="12"/>
      <c r="F11" s="5"/>
      <c r="G11" s="128"/>
    </row>
    <row r="12" spans="2:7" ht="17.100000000000001" customHeight="1">
      <c r="B12" s="16"/>
      <c r="C12" s="127"/>
      <c r="D12" s="12"/>
      <c r="E12" s="12"/>
      <c r="F12" s="5"/>
      <c r="G12" s="128"/>
    </row>
    <row r="13" spans="2:7" ht="17.100000000000001" customHeight="1">
      <c r="B13" s="16"/>
      <c r="C13" s="127"/>
      <c r="D13" s="12"/>
      <c r="E13" s="12"/>
      <c r="F13" s="6"/>
      <c r="G13" s="128"/>
    </row>
    <row r="14" spans="2:7" ht="17.100000000000001" customHeight="1">
      <c r="B14" s="16"/>
      <c r="C14" s="30"/>
      <c r="D14" s="12"/>
      <c r="E14" s="12"/>
      <c r="F14" s="6"/>
      <c r="G14" s="128"/>
    </row>
    <row r="15" spans="2:7" ht="17.100000000000001" customHeight="1">
      <c r="B15" s="16"/>
      <c r="C15" s="127"/>
      <c r="D15" s="17"/>
      <c r="E15" s="12"/>
      <c r="F15" s="5"/>
      <c r="G15" s="128"/>
    </row>
    <row r="16" spans="2:7" ht="17.100000000000001" customHeight="1">
      <c r="B16" s="16"/>
      <c r="C16" s="127"/>
      <c r="D16" s="12"/>
      <c r="E16" s="12"/>
      <c r="F16" s="5"/>
      <c r="G16" s="128"/>
    </row>
    <row r="17" spans="2:7" ht="17.100000000000001" customHeight="1">
      <c r="B17" s="16"/>
      <c r="C17" s="29"/>
      <c r="D17" s="12"/>
      <c r="E17" s="12"/>
      <c r="F17" s="7"/>
      <c r="G17" s="128"/>
    </row>
    <row r="18" spans="2:7" ht="17.100000000000001" customHeight="1">
      <c r="B18" s="14"/>
      <c r="C18" s="21" t="str">
        <f>"Razem "&amp;C5</f>
        <v>Razem Posiadane środki</v>
      </c>
      <c r="D18" s="21"/>
      <c r="E18" s="21"/>
      <c r="F18" s="22">
        <f>SUM(F6:F17)</f>
        <v>3000</v>
      </c>
      <c r="G18" s="26"/>
    </row>
  </sheetData>
  <hyperlinks>
    <hyperlink ref="C3" r:id="rId1"/>
  </hyperlinks>
  <pageMargins left="0.7" right="0.7" top="0.75" bottom="0.75" header="0.3" footer="0.3"/>
  <pageSetup paperSize="9" scale="77" orientation="portrait" horizontalDpi="300" verticalDpi="300" r:id="rId2"/>
  <headerFooter>
    <oddHeader>&amp;C&amp;G</oddHeader>
    <oddFooter>&amp;L&amp;D&amp;Cstrona &amp;P/&amp;N</oddFooter>
  </headerFooter>
  <colBreaks count="1" manualBreakCount="1">
    <brk id="7" max="1048575" man="1"/>
  </col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theme="9" tint="-0.249977111117893"/>
    <outlinePr summaryBelow="0" summaryRight="0"/>
    <pageSetUpPr fitToPage="1"/>
  </sheetPr>
  <dimension ref="A2:BW273"/>
  <sheetViews>
    <sheetView showGridLines="0" zoomScale="85" zoomScaleNormal="85" zoomScaleSheetLayoutView="55" workbookViewId="0">
      <pane xSplit="11" ySplit="24" topLeftCell="L196" activePane="bottomRight" state="frozenSplit"/>
      <selection pane="topRight" activeCell="P1" sqref="P1"/>
      <selection pane="bottomLeft" activeCell="F11" sqref="F11:J11"/>
      <selection pane="bottomRight" activeCell="B1" sqref="B1"/>
    </sheetView>
  </sheetViews>
  <sheetFormatPr defaultRowHeight="14.25" outlineLevelRow="1"/>
  <cols>
    <col min="1" max="1" width="1.375" customWidth="1"/>
    <col min="2" max="2" width="4.25" customWidth="1"/>
    <col min="3" max="3" width="28.375" customWidth="1"/>
    <col min="4" max="4" width="31.375" customWidth="1"/>
    <col min="5" max="5" width="5.125" customWidth="1"/>
    <col min="6" max="6" width="11.625" customWidth="1"/>
    <col min="7" max="7" width="1.125" style="11" customWidth="1"/>
    <col min="8" max="8" width="11.625" customWidth="1"/>
    <col min="9" max="9" width="1.125" customWidth="1"/>
    <col min="10" max="10" width="11.625" customWidth="1"/>
    <col min="11" max="11" width="1.125" customWidth="1"/>
    <col min="14" max="14" width="11.75" bestFit="1" customWidth="1"/>
  </cols>
  <sheetData>
    <row r="2" spans="2:74" ht="15.75">
      <c r="D2" s="60" t="s">
        <v>197</v>
      </c>
      <c r="E2" s="172">
        <f>'Posiadane środki'!F18</f>
        <v>3000</v>
      </c>
      <c r="F2" s="172"/>
      <c r="Q2" s="61" t="s">
        <v>186</v>
      </c>
    </row>
    <row r="3" spans="2:74" ht="15.75">
      <c r="D3" s="60" t="s">
        <v>184</v>
      </c>
      <c r="E3" s="172">
        <f>SUM(F34,F47,F64,F86,F95,F112,F127,F141,F151,F166,F185,F194,F204,F212,F222,F236,F251,F272)</f>
        <v>3000</v>
      </c>
      <c r="F3" s="172"/>
      <c r="M3" s="58"/>
      <c r="N3" s="58"/>
      <c r="O3" s="58"/>
      <c r="P3" s="58"/>
      <c r="Q3" s="61" t="s">
        <v>187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</row>
    <row r="4" spans="2:74" ht="15.75">
      <c r="D4" s="60" t="s">
        <v>185</v>
      </c>
      <c r="E4" s="172">
        <f>E2-E3</f>
        <v>0</v>
      </c>
      <c r="F4" s="172"/>
      <c r="Q4" s="41"/>
    </row>
    <row r="5" spans="2:74" ht="15.75">
      <c r="C5" s="58"/>
      <c r="D5" s="59"/>
      <c r="E5" s="118"/>
      <c r="F5" s="118"/>
    </row>
    <row r="6" spans="2:74" ht="20.25" collapsed="1">
      <c r="C6" s="100" t="s">
        <v>149</v>
      </c>
      <c r="D6" s="59"/>
      <c r="E6" s="118"/>
      <c r="F6" s="118"/>
      <c r="G6" s="27"/>
      <c r="H6" s="58"/>
      <c r="I6" s="58"/>
      <c r="J6" s="58"/>
      <c r="K6" s="58"/>
    </row>
    <row r="7" spans="2:74" ht="20.25" hidden="1" outlineLevel="1">
      <c r="B7" s="122"/>
      <c r="C7" s="105"/>
      <c r="D7" s="101" t="s">
        <v>9</v>
      </c>
      <c r="E7" s="119"/>
      <c r="F7" s="101" t="s">
        <v>32</v>
      </c>
      <c r="G7" s="101"/>
      <c r="H7" s="101" t="s">
        <v>180</v>
      </c>
      <c r="I7" s="120"/>
      <c r="J7" s="121" t="s">
        <v>29</v>
      </c>
      <c r="K7" s="121"/>
    </row>
    <row r="8" spans="2:74" hidden="1" outlineLevel="1">
      <c r="B8" s="15"/>
      <c r="C8" s="28" t="s">
        <v>150</v>
      </c>
      <c r="D8" s="4"/>
      <c r="E8" s="4"/>
      <c r="F8" s="5">
        <v>300</v>
      </c>
      <c r="G8" s="10"/>
      <c r="H8" s="6">
        <v>200</v>
      </c>
      <c r="I8" s="10"/>
      <c r="J8" s="5">
        <f>H8-F8</f>
        <v>-100</v>
      </c>
      <c r="K8" s="23"/>
    </row>
    <row r="9" spans="2:74" hidden="1" outlineLevel="1">
      <c r="B9" s="16"/>
      <c r="C9" s="31" t="s">
        <v>151</v>
      </c>
      <c r="D9" s="12"/>
      <c r="E9" s="12"/>
      <c r="F9" s="5">
        <v>100</v>
      </c>
      <c r="G9" s="9"/>
      <c r="H9" s="6">
        <v>200</v>
      </c>
      <c r="I9" s="9"/>
      <c r="J9" s="5">
        <f t="shared" ref="J9:J18" si="0">H9-F9</f>
        <v>100</v>
      </c>
      <c r="K9" s="24"/>
    </row>
    <row r="10" spans="2:74" hidden="1" outlineLevel="1">
      <c r="B10" s="16"/>
      <c r="C10" s="31" t="s">
        <v>162</v>
      </c>
      <c r="D10" s="12"/>
      <c r="E10" s="12"/>
      <c r="F10" s="5">
        <v>100</v>
      </c>
      <c r="G10" s="9"/>
      <c r="H10" s="6">
        <v>0</v>
      </c>
      <c r="I10" s="9"/>
      <c r="J10" s="5">
        <f t="shared" si="0"/>
        <v>-100</v>
      </c>
      <c r="K10" s="24"/>
    </row>
    <row r="11" spans="2:74" hidden="1" outlineLevel="1">
      <c r="B11" s="16"/>
      <c r="C11" s="29" t="s">
        <v>152</v>
      </c>
      <c r="D11" s="12"/>
      <c r="E11" s="12"/>
      <c r="F11" s="5">
        <v>100</v>
      </c>
      <c r="G11" s="9"/>
      <c r="H11" s="6">
        <v>300</v>
      </c>
      <c r="I11" s="9"/>
      <c r="J11" s="5">
        <f t="shared" si="0"/>
        <v>200</v>
      </c>
      <c r="K11" s="24"/>
    </row>
    <row r="12" spans="2:74" hidden="1" outlineLevel="1">
      <c r="B12" s="16"/>
      <c r="C12" s="29" t="s">
        <v>153</v>
      </c>
      <c r="D12" s="12"/>
      <c r="E12" s="12"/>
      <c r="F12" s="5">
        <v>100</v>
      </c>
      <c r="G12" s="9"/>
      <c r="H12" s="6">
        <v>0</v>
      </c>
      <c r="I12" s="9"/>
      <c r="J12" s="5">
        <f t="shared" si="0"/>
        <v>-100</v>
      </c>
      <c r="K12" s="24"/>
    </row>
    <row r="13" spans="2:74" hidden="1" outlineLevel="1">
      <c r="B13" s="16"/>
      <c r="C13" s="30" t="s">
        <v>154</v>
      </c>
      <c r="D13" s="12" t="s">
        <v>159</v>
      </c>
      <c r="E13" s="12"/>
      <c r="F13" s="5">
        <v>100</v>
      </c>
      <c r="G13" s="9"/>
      <c r="H13" s="6">
        <v>0</v>
      </c>
      <c r="I13" s="9"/>
      <c r="J13" s="5">
        <f t="shared" si="0"/>
        <v>-100</v>
      </c>
      <c r="K13" s="24"/>
    </row>
    <row r="14" spans="2:74" hidden="1" outlineLevel="1">
      <c r="B14" s="16"/>
      <c r="C14" s="31" t="s">
        <v>155</v>
      </c>
      <c r="D14" s="12"/>
      <c r="E14" s="12"/>
      <c r="F14" s="5">
        <v>100</v>
      </c>
      <c r="G14" s="9"/>
      <c r="H14" s="6">
        <v>400</v>
      </c>
      <c r="I14" s="9"/>
      <c r="J14" s="5">
        <f t="shared" si="0"/>
        <v>300</v>
      </c>
      <c r="K14" s="24"/>
    </row>
    <row r="15" spans="2:74" hidden="1" outlineLevel="1">
      <c r="B15" s="16"/>
      <c r="C15" s="31" t="s">
        <v>156</v>
      </c>
      <c r="D15" s="12"/>
      <c r="E15" s="12"/>
      <c r="F15" s="6">
        <v>100</v>
      </c>
      <c r="G15" s="9"/>
      <c r="H15" s="6">
        <v>200</v>
      </c>
      <c r="I15" s="9"/>
      <c r="J15" s="5">
        <f t="shared" si="0"/>
        <v>100</v>
      </c>
      <c r="K15" s="24"/>
    </row>
    <row r="16" spans="2:74" hidden="1" outlineLevel="1">
      <c r="B16" s="16"/>
      <c r="C16" s="30" t="s">
        <v>157</v>
      </c>
      <c r="D16" s="12"/>
      <c r="E16" s="12"/>
      <c r="F16" s="6">
        <v>100</v>
      </c>
      <c r="G16" s="9"/>
      <c r="H16" s="6">
        <v>1000</v>
      </c>
      <c r="I16" s="9"/>
      <c r="J16" s="5">
        <f t="shared" si="0"/>
        <v>900</v>
      </c>
      <c r="K16" s="24"/>
    </row>
    <row r="17" spans="1:75" hidden="1" outlineLevel="1">
      <c r="B17" s="16"/>
      <c r="C17" s="31" t="s">
        <v>158</v>
      </c>
      <c r="D17" s="17"/>
      <c r="E17" s="12"/>
      <c r="F17" s="5">
        <v>100</v>
      </c>
      <c r="G17" s="9"/>
      <c r="H17" s="6">
        <v>0</v>
      </c>
      <c r="I17" s="9"/>
      <c r="J17" s="5">
        <f t="shared" si="0"/>
        <v>-100</v>
      </c>
      <c r="K17" s="24"/>
    </row>
    <row r="18" spans="1:75" hidden="1" outlineLevel="1">
      <c r="B18" s="16"/>
      <c r="C18" s="31" t="s">
        <v>53</v>
      </c>
      <c r="D18" s="12"/>
      <c r="E18" s="12"/>
      <c r="F18" s="5">
        <v>100</v>
      </c>
      <c r="G18" s="9"/>
      <c r="H18" s="6">
        <v>0</v>
      </c>
      <c r="I18" s="9"/>
      <c r="J18" s="5">
        <f t="shared" si="0"/>
        <v>-100</v>
      </c>
      <c r="K18" s="24"/>
    </row>
    <row r="19" spans="1:75" hidden="1" outlineLevel="1">
      <c r="B19" s="16"/>
      <c r="C19" s="29"/>
      <c r="D19" s="12"/>
      <c r="E19" s="12"/>
      <c r="F19" s="7"/>
      <c r="G19" s="9"/>
      <c r="H19" s="8"/>
      <c r="I19" s="9"/>
      <c r="J19" s="5"/>
      <c r="K19" s="24"/>
    </row>
    <row r="20" spans="1:75" hidden="1" outlineLevel="1">
      <c r="B20" s="14"/>
      <c r="C20" s="21" t="str">
        <f>"Razem "&amp;C7</f>
        <v xml:space="preserve">Razem </v>
      </c>
      <c r="D20" s="21"/>
      <c r="E20" s="21"/>
      <c r="F20" s="22">
        <f>SUM(F8:F19)</f>
        <v>1300</v>
      </c>
      <c r="G20" s="22"/>
      <c r="H20" s="22">
        <f>SUM(H8:H19)</f>
        <v>2300</v>
      </c>
      <c r="I20" s="13"/>
      <c r="J20" s="22">
        <f>SUM(J8:J18)</f>
        <v>1000</v>
      </c>
      <c r="K20" s="26"/>
    </row>
    <row r="21" spans="1:75" ht="15.75" hidden="1" outlineLevel="1">
      <c r="D21" s="59"/>
      <c r="E21" s="118"/>
      <c r="F21" s="118"/>
    </row>
    <row r="22" spans="1:75" hidden="1" outlineLevel="1"/>
    <row r="23" spans="1:75">
      <c r="L23" s="65"/>
      <c r="M23" s="91" t="s">
        <v>25</v>
      </c>
      <c r="N23" s="92">
        <f>SUM(N26:N273)</f>
        <v>0</v>
      </c>
      <c r="O23" s="92"/>
      <c r="P23" s="92">
        <f>SUM(P26:P273)</f>
        <v>0</v>
      </c>
      <c r="Q23" s="92"/>
      <c r="R23" s="92">
        <f>SUM(R26:R273)</f>
        <v>0</v>
      </c>
      <c r="S23" s="92"/>
      <c r="T23" s="92">
        <f>SUM(T26:T273)</f>
        <v>0</v>
      </c>
      <c r="U23" s="92"/>
      <c r="V23" s="92">
        <f>SUM(V26:V273)</f>
        <v>0</v>
      </c>
      <c r="W23" s="92"/>
      <c r="X23" s="92">
        <f>SUM(X26:X273)</f>
        <v>0</v>
      </c>
      <c r="Y23" s="92"/>
      <c r="Z23" s="92">
        <f>SUM(Z26:Z273)</f>
        <v>0</v>
      </c>
      <c r="AA23" s="92"/>
      <c r="AB23" s="92">
        <f>SUM(AB26:AB273)</f>
        <v>0</v>
      </c>
      <c r="AC23" s="92"/>
      <c r="AD23" s="92">
        <f>SUM(AD26:AD273)</f>
        <v>0</v>
      </c>
      <c r="AE23" s="92"/>
      <c r="AF23" s="92">
        <f>SUM(AF26:AF273)</f>
        <v>0</v>
      </c>
      <c r="AG23" s="92"/>
      <c r="AH23" s="92">
        <f>SUM(AH26:AH273)</f>
        <v>0</v>
      </c>
      <c r="AI23" s="92"/>
      <c r="AJ23" s="92">
        <f>SUM(AJ26:AJ273)</f>
        <v>0</v>
      </c>
      <c r="AK23" s="92"/>
      <c r="AL23" s="92">
        <f>SUM(AL26:AL273)</f>
        <v>0</v>
      </c>
      <c r="AM23" s="92"/>
      <c r="AN23" s="92">
        <f>SUM(AN26:AN273)</f>
        <v>0</v>
      </c>
      <c r="AO23" s="92"/>
      <c r="AP23" s="92">
        <f>SUM(AP26:AP273)</f>
        <v>0</v>
      </c>
      <c r="AQ23" s="92"/>
      <c r="AR23" s="92">
        <f>SUM(AR26:AR273)</f>
        <v>0</v>
      </c>
      <c r="AS23" s="92"/>
      <c r="AT23" s="92">
        <f>SUM(AT26:AT273)</f>
        <v>0</v>
      </c>
      <c r="AU23" s="92"/>
      <c r="AV23" s="92">
        <f>SUM(AV26:AV273)</f>
        <v>0</v>
      </c>
      <c r="AW23" s="92"/>
      <c r="AX23" s="92">
        <f>SUM(AX26:AX273)</f>
        <v>0</v>
      </c>
      <c r="AY23" s="92"/>
      <c r="AZ23" s="92">
        <f>SUM(AZ26:AZ273)</f>
        <v>0</v>
      </c>
      <c r="BA23" s="92"/>
      <c r="BB23" s="92">
        <f>SUM(BB26:BB273)</f>
        <v>0</v>
      </c>
      <c r="BC23" s="92"/>
      <c r="BD23" s="92">
        <f>SUM(BD26:BD273)</f>
        <v>0</v>
      </c>
      <c r="BE23" s="92"/>
      <c r="BF23" s="92">
        <f>SUM(BF26:BF273)</f>
        <v>0</v>
      </c>
      <c r="BG23" s="92"/>
      <c r="BH23" s="92">
        <f>SUM(BH26:BH273)</f>
        <v>0</v>
      </c>
      <c r="BI23" s="92"/>
      <c r="BJ23" s="92">
        <f>SUM(BJ26:BJ273)</f>
        <v>0</v>
      </c>
      <c r="BK23" s="92"/>
      <c r="BL23" s="92">
        <f>SUM(BL26:BL273)</f>
        <v>0</v>
      </c>
      <c r="BM23" s="92"/>
      <c r="BN23" s="92">
        <f>SUM(BN26:BN273)</f>
        <v>0</v>
      </c>
      <c r="BO23" s="92"/>
      <c r="BP23" s="92">
        <f>SUM(BP26:BP273)</f>
        <v>0</v>
      </c>
      <c r="BQ23" s="92"/>
      <c r="BR23" s="92">
        <f>SUM(BR26:BR273)</f>
        <v>0</v>
      </c>
      <c r="BS23" s="92"/>
      <c r="BT23" s="92">
        <f>SUM(BT26:BT273)</f>
        <v>0</v>
      </c>
      <c r="BU23" s="92"/>
      <c r="BV23" s="92">
        <f>SUM(BV26:BV273)</f>
        <v>0</v>
      </c>
    </row>
    <row r="24" spans="1:75" ht="15">
      <c r="C24" s="19"/>
      <c r="D24" s="103" t="s">
        <v>9</v>
      </c>
      <c r="E24" s="103" t="s">
        <v>183</v>
      </c>
      <c r="F24" s="94" t="s">
        <v>32</v>
      </c>
      <c r="G24" s="94"/>
      <c r="H24" s="94" t="s">
        <v>8</v>
      </c>
      <c r="I24" s="95"/>
      <c r="J24" s="102" t="s">
        <v>7</v>
      </c>
      <c r="K24" s="96"/>
      <c r="L24" s="104"/>
      <c r="M24" s="90" t="s">
        <v>188</v>
      </c>
      <c r="N24" s="99">
        <v>1</v>
      </c>
      <c r="O24" s="90" t="s">
        <v>188</v>
      </c>
      <c r="P24" s="99">
        <v>2</v>
      </c>
      <c r="Q24" s="90" t="s">
        <v>188</v>
      </c>
      <c r="R24" s="99">
        <v>3</v>
      </c>
      <c r="S24" s="90" t="s">
        <v>188</v>
      </c>
      <c r="T24" s="99">
        <v>4</v>
      </c>
      <c r="U24" s="90" t="s">
        <v>188</v>
      </c>
      <c r="V24" s="99">
        <v>5</v>
      </c>
      <c r="W24" s="90" t="s">
        <v>188</v>
      </c>
      <c r="X24" s="99">
        <v>6</v>
      </c>
      <c r="Y24" s="90" t="s">
        <v>188</v>
      </c>
      <c r="Z24" s="99">
        <v>7</v>
      </c>
      <c r="AA24" s="90" t="s">
        <v>188</v>
      </c>
      <c r="AB24" s="99">
        <v>8</v>
      </c>
      <c r="AC24" s="90" t="s">
        <v>188</v>
      </c>
      <c r="AD24" s="99">
        <v>9</v>
      </c>
      <c r="AE24" s="90" t="s">
        <v>188</v>
      </c>
      <c r="AF24" s="99">
        <v>10</v>
      </c>
      <c r="AG24" s="90" t="s">
        <v>188</v>
      </c>
      <c r="AH24" s="99">
        <v>11</v>
      </c>
      <c r="AI24" s="90" t="s">
        <v>188</v>
      </c>
      <c r="AJ24" s="99">
        <v>12</v>
      </c>
      <c r="AK24" s="90" t="s">
        <v>188</v>
      </c>
      <c r="AL24" s="99">
        <v>13</v>
      </c>
      <c r="AM24" s="90" t="s">
        <v>188</v>
      </c>
      <c r="AN24" s="99">
        <v>14</v>
      </c>
      <c r="AO24" s="90" t="s">
        <v>188</v>
      </c>
      <c r="AP24" s="99">
        <v>15</v>
      </c>
      <c r="AQ24" s="90" t="s">
        <v>188</v>
      </c>
      <c r="AR24" s="99">
        <v>16</v>
      </c>
      <c r="AS24" s="90" t="s">
        <v>188</v>
      </c>
      <c r="AT24" s="99">
        <v>17</v>
      </c>
      <c r="AU24" s="90" t="s">
        <v>188</v>
      </c>
      <c r="AV24" s="99">
        <v>18</v>
      </c>
      <c r="AW24" s="90" t="s">
        <v>188</v>
      </c>
      <c r="AX24" s="99">
        <v>19</v>
      </c>
      <c r="AY24" s="90" t="s">
        <v>188</v>
      </c>
      <c r="AZ24" s="99">
        <v>20</v>
      </c>
      <c r="BA24" s="90" t="s">
        <v>188</v>
      </c>
      <c r="BB24" s="99">
        <v>21</v>
      </c>
      <c r="BC24" s="90" t="s">
        <v>188</v>
      </c>
      <c r="BD24" s="99">
        <v>22</v>
      </c>
      <c r="BE24" s="90" t="s">
        <v>188</v>
      </c>
      <c r="BF24" s="99">
        <v>23</v>
      </c>
      <c r="BG24" s="90" t="s">
        <v>188</v>
      </c>
      <c r="BH24" s="99">
        <v>24</v>
      </c>
      <c r="BI24" s="90" t="s">
        <v>188</v>
      </c>
      <c r="BJ24" s="99">
        <v>25</v>
      </c>
      <c r="BK24" s="90" t="s">
        <v>188</v>
      </c>
      <c r="BL24" s="99">
        <v>26</v>
      </c>
      <c r="BM24" s="90" t="s">
        <v>188</v>
      </c>
      <c r="BN24" s="99">
        <v>27</v>
      </c>
      <c r="BO24" s="90" t="s">
        <v>188</v>
      </c>
      <c r="BP24" s="99">
        <v>28</v>
      </c>
      <c r="BQ24" s="90" t="s">
        <v>188</v>
      </c>
      <c r="BR24" s="99">
        <v>29</v>
      </c>
      <c r="BS24" s="90" t="s">
        <v>188</v>
      </c>
      <c r="BT24" s="99">
        <v>30</v>
      </c>
      <c r="BU24" s="90" t="s">
        <v>188</v>
      </c>
      <c r="BV24" s="99">
        <v>31</v>
      </c>
    </row>
    <row r="25" spans="1:75" ht="30" customHeight="1" collapsed="1">
      <c r="A25" s="11"/>
      <c r="B25" s="106"/>
      <c r="C25" s="93" t="s">
        <v>6</v>
      </c>
      <c r="D25" s="94"/>
      <c r="E25" s="94"/>
      <c r="F25" s="107">
        <f>SUM(F26:F33)</f>
        <v>820</v>
      </c>
      <c r="G25" s="94"/>
      <c r="H25" s="107">
        <f>SUM(H26:H33)</f>
        <v>0</v>
      </c>
      <c r="I25" s="95"/>
      <c r="J25" s="108">
        <f>SUM(J26:J33)</f>
        <v>820</v>
      </c>
      <c r="K25" s="96"/>
      <c r="L25" s="65"/>
      <c r="M25" s="115"/>
      <c r="N25" s="116"/>
      <c r="O25" s="117"/>
      <c r="P25" s="116"/>
      <c r="Q25" s="117"/>
      <c r="R25" s="116"/>
      <c r="S25" s="117"/>
      <c r="T25" s="117"/>
      <c r="U25" s="115"/>
      <c r="V25" s="116"/>
      <c r="W25" s="117"/>
      <c r="X25" s="117"/>
      <c r="Y25" s="115"/>
      <c r="Z25" s="116"/>
      <c r="AA25" s="117"/>
      <c r="AB25" s="117"/>
      <c r="AC25" s="115"/>
      <c r="AD25" s="116"/>
      <c r="AE25" s="117"/>
      <c r="AF25" s="117"/>
      <c r="AG25" s="115"/>
      <c r="AH25" s="116"/>
      <c r="AI25" s="117"/>
      <c r="AJ25" s="117"/>
      <c r="AK25" s="115"/>
      <c r="AL25" s="116"/>
      <c r="AM25" s="117"/>
      <c r="AN25" s="117"/>
      <c r="AO25" s="115"/>
      <c r="AP25" s="116"/>
      <c r="AQ25" s="117"/>
      <c r="AR25" s="116"/>
      <c r="AS25" s="117"/>
      <c r="AT25" s="116"/>
      <c r="AU25" s="117"/>
      <c r="AV25" s="117"/>
      <c r="AW25" s="115"/>
      <c r="AX25" s="117"/>
      <c r="AY25" s="115"/>
      <c r="AZ25" s="116"/>
      <c r="BA25" s="117"/>
      <c r="BB25" s="117"/>
      <c r="BC25" s="115"/>
      <c r="BD25" s="116"/>
      <c r="BE25" s="117"/>
      <c r="BF25" s="117"/>
      <c r="BG25" s="115"/>
      <c r="BH25" s="116"/>
      <c r="BI25" s="117"/>
      <c r="BJ25" s="117"/>
      <c r="BK25" s="115"/>
      <c r="BL25" s="117"/>
      <c r="BM25" s="115"/>
      <c r="BN25" s="117"/>
      <c r="BO25" s="115"/>
      <c r="BP25" s="117"/>
      <c r="BQ25" s="115"/>
      <c r="BR25" s="117"/>
      <c r="BS25" s="115"/>
      <c r="BT25" s="117"/>
      <c r="BU25" s="115"/>
      <c r="BV25" s="116"/>
      <c r="BW25" s="69"/>
    </row>
    <row r="26" spans="1:75" ht="17.100000000000001" hidden="1" customHeight="1" outlineLevel="1">
      <c r="A26" s="11"/>
      <c r="B26" s="42"/>
      <c r="C26" s="28" t="s">
        <v>199</v>
      </c>
      <c r="D26" s="4"/>
      <c r="E26" s="50"/>
      <c r="F26" s="49">
        <v>600</v>
      </c>
      <c r="G26" s="10"/>
      <c r="H26" s="6">
        <f t="shared" ref="H26:H32" si="1">SUM(M26:BV26)</f>
        <v>0</v>
      </c>
      <c r="I26" s="10"/>
      <c r="J26" s="5">
        <f>F26-H26</f>
        <v>600</v>
      </c>
      <c r="K26" s="23"/>
      <c r="L26" s="58"/>
      <c r="M26" s="64"/>
      <c r="N26" s="64"/>
      <c r="O26" s="66"/>
      <c r="P26" s="66"/>
      <c r="Q26" s="66"/>
      <c r="R26" s="66"/>
      <c r="S26" s="66"/>
      <c r="T26" s="66"/>
      <c r="U26" s="67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7"/>
      <c r="AH26" s="66"/>
      <c r="AI26" s="66"/>
      <c r="AJ26" s="66"/>
      <c r="AK26" s="67"/>
      <c r="AL26" s="67"/>
      <c r="AM26" s="66"/>
      <c r="AN26" s="66"/>
      <c r="AO26" s="67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66"/>
      <c r="BA26" s="66"/>
      <c r="BB26" s="66"/>
      <c r="BC26" s="67"/>
      <c r="BD26" s="66"/>
      <c r="BE26" s="66"/>
      <c r="BF26" s="66"/>
      <c r="BG26" s="66"/>
      <c r="BH26" s="66"/>
      <c r="BI26" s="68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129"/>
      <c r="BV26" s="66"/>
    </row>
    <row r="27" spans="1:75" ht="17.100000000000001" hidden="1" customHeight="1" outlineLevel="1">
      <c r="A27" s="11"/>
      <c r="B27" s="43"/>
      <c r="C27" s="29" t="s">
        <v>200</v>
      </c>
      <c r="D27" s="12"/>
      <c r="E27" s="47"/>
      <c r="F27" s="49"/>
      <c r="G27" s="9"/>
      <c r="H27" s="6">
        <f t="shared" si="1"/>
        <v>0</v>
      </c>
      <c r="I27" s="9"/>
      <c r="J27" s="5">
        <f t="shared" ref="J27:J32" si="2">F27-H27</f>
        <v>0</v>
      </c>
      <c r="K27" s="24"/>
      <c r="L27" s="58"/>
      <c r="M27" s="111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3"/>
      <c r="AL27" s="113"/>
      <c r="AM27" s="112"/>
      <c r="AN27" s="112"/>
      <c r="AO27" s="113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112"/>
      <c r="BA27" s="112"/>
      <c r="BB27" s="112"/>
      <c r="BC27" s="113"/>
      <c r="BD27" s="112"/>
      <c r="BE27" s="112"/>
      <c r="BF27" s="112"/>
      <c r="BG27" s="112"/>
      <c r="BH27" s="112"/>
      <c r="BI27" s="114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</row>
    <row r="28" spans="1:75" ht="17.100000000000001" hidden="1" customHeight="1" outlineLevel="1">
      <c r="A28" s="11"/>
      <c r="B28" s="43"/>
      <c r="C28" s="30" t="s">
        <v>201</v>
      </c>
      <c r="D28" s="52"/>
      <c r="E28" s="47"/>
      <c r="F28" s="49">
        <v>200</v>
      </c>
      <c r="G28" s="9"/>
      <c r="H28" s="6">
        <f t="shared" si="1"/>
        <v>0</v>
      </c>
      <c r="I28" s="9"/>
      <c r="J28" s="5">
        <f t="shared" si="2"/>
        <v>200</v>
      </c>
      <c r="K28" s="19"/>
      <c r="L28" s="58"/>
      <c r="M28" s="64"/>
      <c r="N28" s="64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7"/>
      <c r="AL28" s="67"/>
      <c r="AM28" s="66"/>
      <c r="AN28" s="66"/>
      <c r="AO28" s="67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6"/>
      <c r="BA28" s="66"/>
      <c r="BB28" s="66"/>
      <c r="BC28" s="67"/>
      <c r="BD28" s="66"/>
      <c r="BE28" s="66"/>
      <c r="BF28" s="66"/>
      <c r="BG28" s="66"/>
      <c r="BH28" s="66"/>
      <c r="BI28" s="68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</row>
    <row r="29" spans="1:75" ht="17.100000000000001" hidden="1" customHeight="1" outlineLevel="1">
      <c r="A29" s="11"/>
      <c r="B29" s="43"/>
      <c r="C29" s="29" t="s">
        <v>198</v>
      </c>
      <c r="D29" s="12"/>
      <c r="E29" s="47"/>
      <c r="F29" s="49">
        <v>20</v>
      </c>
      <c r="G29" s="9"/>
      <c r="H29" s="6">
        <f t="shared" si="1"/>
        <v>0</v>
      </c>
      <c r="I29" s="9"/>
      <c r="J29" s="5">
        <f t="shared" si="2"/>
        <v>20</v>
      </c>
      <c r="K29" s="19"/>
      <c r="L29" s="58"/>
      <c r="M29" s="64"/>
      <c r="N29" s="64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  <c r="AL29" s="67"/>
      <c r="AM29" s="66"/>
      <c r="AN29" s="66"/>
      <c r="AO29" s="67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66"/>
      <c r="BA29" s="66"/>
      <c r="BB29" s="66"/>
      <c r="BC29" s="67"/>
      <c r="BD29" s="66"/>
      <c r="BE29" s="66"/>
      <c r="BF29" s="66"/>
      <c r="BG29" s="66"/>
      <c r="BH29" s="66"/>
      <c r="BI29" s="68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129"/>
      <c r="BV29" s="66"/>
    </row>
    <row r="30" spans="1:75" ht="17.100000000000001" hidden="1" customHeight="1" outlineLevel="1">
      <c r="A30" s="11"/>
      <c r="B30" s="43"/>
      <c r="C30" s="30" t="s">
        <v>202</v>
      </c>
      <c r="D30" s="12"/>
      <c r="E30" s="47"/>
      <c r="F30" s="49"/>
      <c r="G30" s="9"/>
      <c r="H30" s="6">
        <f t="shared" si="1"/>
        <v>0</v>
      </c>
      <c r="I30" s="9"/>
      <c r="J30" s="5">
        <f t="shared" si="2"/>
        <v>0</v>
      </c>
      <c r="K30" s="19"/>
      <c r="L30" s="58"/>
      <c r="M30" s="64"/>
      <c r="N30" s="64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  <c r="AF30" s="66"/>
      <c r="AG30" s="66"/>
      <c r="AH30" s="66"/>
      <c r="AI30" s="66"/>
      <c r="AJ30" s="66"/>
      <c r="AK30" s="67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</row>
    <row r="31" spans="1:75" ht="17.100000000000001" hidden="1" customHeight="1" outlineLevel="1">
      <c r="A31" s="11"/>
      <c r="B31" s="43"/>
      <c r="C31" s="29" t="s">
        <v>53</v>
      </c>
      <c r="D31" s="12"/>
      <c r="E31" s="47"/>
      <c r="F31" s="49"/>
      <c r="G31" s="9"/>
      <c r="H31" s="6">
        <f t="shared" si="1"/>
        <v>0</v>
      </c>
      <c r="I31" s="9"/>
      <c r="J31" s="5">
        <f t="shared" si="2"/>
        <v>0</v>
      </c>
      <c r="K31" s="19"/>
      <c r="L31" s="58"/>
      <c r="M31" s="64"/>
      <c r="N31" s="64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7"/>
      <c r="AF31" s="66"/>
      <c r="AG31" s="66"/>
      <c r="AH31" s="66"/>
      <c r="AI31" s="66"/>
      <c r="AJ31" s="66"/>
      <c r="AK31" s="67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129"/>
      <c r="BV31" s="66"/>
    </row>
    <row r="32" spans="1:75" ht="17.100000000000001" hidden="1" customHeight="1" outlineLevel="1">
      <c r="A32" s="11"/>
      <c r="B32" s="43"/>
      <c r="C32" s="29"/>
      <c r="D32" s="12"/>
      <c r="E32" s="47"/>
      <c r="F32" s="49"/>
      <c r="G32" s="9"/>
      <c r="H32" s="6">
        <f t="shared" si="1"/>
        <v>0</v>
      </c>
      <c r="I32" s="9"/>
      <c r="J32" s="5">
        <f t="shared" si="2"/>
        <v>0</v>
      </c>
      <c r="K32" s="19"/>
      <c r="L32" s="58"/>
      <c r="M32" s="64"/>
      <c r="N32" s="64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7"/>
      <c r="AF32" s="66"/>
      <c r="AG32" s="66"/>
      <c r="AH32" s="66"/>
      <c r="AI32" s="66"/>
      <c r="AJ32" s="66"/>
      <c r="AK32" s="67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</row>
    <row r="33" spans="1:74" ht="17.100000000000001" hidden="1" customHeight="1" outlineLevel="1">
      <c r="A33" s="11"/>
      <c r="B33" s="44"/>
      <c r="C33" s="25"/>
      <c r="D33" s="25"/>
      <c r="E33" s="48"/>
      <c r="F33" s="7"/>
      <c r="G33" s="8"/>
      <c r="H33" s="8"/>
      <c r="I33" s="8"/>
      <c r="J33" s="18"/>
      <c r="K33" s="20"/>
      <c r="L33" s="58"/>
      <c r="M33" s="73"/>
      <c r="N33" s="70"/>
      <c r="O33" s="2"/>
      <c r="P33" s="3"/>
      <c r="Q33" s="77"/>
      <c r="R33" s="79"/>
      <c r="S33" s="2"/>
      <c r="T33" s="3"/>
      <c r="U33" s="77"/>
      <c r="V33" s="79"/>
      <c r="W33" s="2"/>
      <c r="X33" s="3"/>
      <c r="Y33" s="77"/>
      <c r="Z33" s="79"/>
      <c r="AA33" s="3"/>
      <c r="AB33" s="3"/>
      <c r="AC33" s="77"/>
      <c r="AD33" s="79"/>
      <c r="AE33" s="76"/>
      <c r="AF33" s="3"/>
      <c r="AG33" s="77"/>
      <c r="AH33" s="79"/>
      <c r="AI33" s="2"/>
      <c r="AJ33" s="3"/>
      <c r="AK33" s="83"/>
      <c r="AL33" s="79"/>
      <c r="AM33" s="3"/>
      <c r="AN33" s="3"/>
      <c r="AO33" s="77"/>
      <c r="AP33" s="79"/>
      <c r="AQ33" s="3"/>
      <c r="AR33" s="3"/>
      <c r="AS33" s="77"/>
      <c r="AT33" s="79"/>
      <c r="AU33" s="3"/>
      <c r="AV33" s="3"/>
      <c r="AW33" s="77"/>
      <c r="AX33" s="79"/>
      <c r="AY33" s="3"/>
      <c r="AZ33" s="3"/>
      <c r="BA33" s="77"/>
      <c r="BB33" s="79"/>
      <c r="BC33" s="3"/>
      <c r="BD33" s="3"/>
      <c r="BE33" s="77"/>
      <c r="BF33" s="79"/>
      <c r="BG33" s="3"/>
      <c r="BH33" s="3"/>
      <c r="BI33" s="77"/>
      <c r="BJ33" s="79"/>
      <c r="BK33" s="3"/>
      <c r="BL33" s="3"/>
      <c r="BM33" s="77"/>
      <c r="BN33" s="79"/>
      <c r="BO33" s="3"/>
      <c r="BP33" s="3"/>
      <c r="BQ33" s="77"/>
      <c r="BR33" s="79"/>
      <c r="BS33" s="3"/>
      <c r="BT33" s="3"/>
      <c r="BU33" s="77"/>
      <c r="BV33" s="79"/>
    </row>
    <row r="34" spans="1:74" ht="17.100000000000001" hidden="1" customHeight="1" outlineLevel="1">
      <c r="A34" s="11"/>
      <c r="B34" s="14"/>
      <c r="C34" s="21" t="str">
        <f>"Razem "&amp;C25</f>
        <v>Razem Jedzenie i picie</v>
      </c>
      <c r="D34" s="21"/>
      <c r="E34" s="21"/>
      <c r="F34" s="22">
        <f>SUM(F26:F33)</f>
        <v>820</v>
      </c>
      <c r="G34" s="22"/>
      <c r="H34" s="22">
        <f>SUM(H26:H33)</f>
        <v>0</v>
      </c>
      <c r="I34" s="13"/>
      <c r="J34" s="22">
        <f>SUM(J26:J33)</f>
        <v>820</v>
      </c>
      <c r="K34" s="26"/>
      <c r="L34" s="58"/>
      <c r="M34" s="74"/>
      <c r="N34" s="71"/>
      <c r="O34" s="2"/>
      <c r="P34" s="3"/>
      <c r="Q34" s="74"/>
      <c r="R34" s="71"/>
      <c r="S34" s="2"/>
      <c r="T34" s="3"/>
      <c r="U34" s="74"/>
      <c r="V34" s="71"/>
      <c r="W34" s="2"/>
      <c r="X34" s="3"/>
      <c r="Y34" s="74"/>
      <c r="Z34" s="71"/>
      <c r="AA34" s="3"/>
      <c r="AB34" s="3"/>
      <c r="AC34" s="74"/>
      <c r="AD34" s="71"/>
      <c r="AE34" s="3"/>
      <c r="AF34" s="3"/>
      <c r="AG34" s="74"/>
      <c r="AH34" s="71"/>
      <c r="AI34" s="2"/>
      <c r="AJ34" s="3"/>
      <c r="AK34" s="74"/>
      <c r="AL34" s="71"/>
      <c r="AM34" s="3"/>
      <c r="AN34" s="3"/>
      <c r="AO34" s="74"/>
      <c r="AP34" s="71"/>
      <c r="AQ34" s="3"/>
      <c r="AR34" s="3"/>
      <c r="AS34" s="74"/>
      <c r="AT34" s="71"/>
      <c r="AU34" s="3"/>
      <c r="AV34" s="3"/>
      <c r="AW34" s="74"/>
      <c r="AX34" s="71"/>
      <c r="AY34" s="3"/>
      <c r="AZ34" s="3"/>
      <c r="BA34" s="74"/>
      <c r="BB34" s="71"/>
      <c r="BC34" s="3"/>
      <c r="BD34" s="3"/>
      <c r="BE34" s="74"/>
      <c r="BF34" s="71"/>
      <c r="BG34" s="3"/>
      <c r="BH34" s="3"/>
      <c r="BI34" s="74"/>
      <c r="BJ34" s="71"/>
      <c r="BK34" s="3"/>
      <c r="BL34" s="3"/>
      <c r="BM34" s="74"/>
      <c r="BN34" s="71"/>
      <c r="BO34" s="3"/>
      <c r="BP34" s="3"/>
      <c r="BQ34" s="74"/>
      <c r="BR34" s="71"/>
      <c r="BS34" s="3"/>
      <c r="BT34" s="3"/>
      <c r="BU34" s="74"/>
      <c r="BV34" s="71"/>
    </row>
    <row r="35" spans="1:74" hidden="1" outlineLevel="1">
      <c r="A35" s="11"/>
      <c r="B35" s="11"/>
      <c r="C35" s="11"/>
      <c r="D35" s="11"/>
      <c r="E35" s="45"/>
      <c r="F35" s="11"/>
      <c r="H35" s="11"/>
      <c r="I35" s="11"/>
      <c r="J35" s="11"/>
      <c r="K35" s="11"/>
      <c r="L35" s="58"/>
      <c r="M35" s="74"/>
      <c r="N35" s="71"/>
      <c r="O35" s="2"/>
      <c r="P35" s="3"/>
      <c r="Q35" s="74"/>
      <c r="R35" s="71"/>
      <c r="S35" s="2"/>
      <c r="T35" s="3"/>
      <c r="U35" s="74"/>
      <c r="V35" s="71"/>
      <c r="W35" s="2"/>
      <c r="X35" s="3"/>
      <c r="Y35" s="74"/>
      <c r="Z35" s="71"/>
      <c r="AA35" s="3"/>
      <c r="AB35" s="3"/>
      <c r="AC35" s="74"/>
      <c r="AD35" s="71"/>
      <c r="AE35" s="3"/>
      <c r="AF35" s="3"/>
      <c r="AG35" s="74"/>
      <c r="AH35" s="71"/>
      <c r="AI35" s="2"/>
      <c r="AJ35" s="3"/>
      <c r="AK35" s="74"/>
      <c r="AL35" s="71"/>
      <c r="AM35" s="3"/>
      <c r="AN35" s="3"/>
      <c r="AO35" s="74"/>
      <c r="AP35" s="71"/>
      <c r="AQ35" s="3"/>
      <c r="AR35" s="3"/>
      <c r="AS35" s="74"/>
      <c r="AT35" s="71"/>
      <c r="AU35" s="3"/>
      <c r="AV35" s="3"/>
      <c r="AW35" s="74"/>
      <c r="AX35" s="71"/>
      <c r="AY35" s="3"/>
      <c r="AZ35" s="3"/>
      <c r="BA35" s="74"/>
      <c r="BB35" s="71"/>
      <c r="BC35" s="3"/>
      <c r="BD35" s="3"/>
      <c r="BE35" s="74"/>
      <c r="BF35" s="71"/>
      <c r="BG35" s="3"/>
      <c r="BH35" s="3"/>
      <c r="BI35" s="74"/>
      <c r="BJ35" s="71"/>
      <c r="BK35" s="3"/>
      <c r="BL35" s="3"/>
      <c r="BM35" s="74"/>
      <c r="BN35" s="71"/>
      <c r="BO35" s="3"/>
      <c r="BP35" s="3"/>
      <c r="BQ35" s="74"/>
      <c r="BR35" s="71"/>
      <c r="BS35" s="3"/>
      <c r="BT35" s="3"/>
      <c r="BU35" s="74"/>
      <c r="BV35" s="71"/>
    </row>
    <row r="36" spans="1:74" ht="30" customHeight="1" collapsed="1">
      <c r="A36" s="11"/>
      <c r="B36" s="106"/>
      <c r="C36" s="93" t="s">
        <v>5</v>
      </c>
      <c r="D36" s="34"/>
      <c r="E36" s="35"/>
      <c r="F36" s="97">
        <f>SUM(F37:F46)</f>
        <v>20</v>
      </c>
      <c r="G36" s="34"/>
      <c r="H36" s="97">
        <f>SUM(H37:H46)</f>
        <v>0</v>
      </c>
      <c r="I36" s="36"/>
      <c r="J36" s="98">
        <f>SUM(J37:J46)</f>
        <v>20</v>
      </c>
      <c r="K36" s="37"/>
      <c r="L36" s="58"/>
      <c r="M36" s="74"/>
      <c r="N36" s="71"/>
      <c r="O36" s="2"/>
      <c r="P36" s="3"/>
      <c r="Q36" s="74"/>
      <c r="R36" s="71"/>
      <c r="S36" s="2"/>
      <c r="T36" s="3"/>
      <c r="U36" s="74"/>
      <c r="V36" s="71"/>
      <c r="W36" s="2"/>
      <c r="X36" s="3"/>
      <c r="Y36" s="74"/>
      <c r="Z36" s="71"/>
      <c r="AA36" s="3"/>
      <c r="AB36" s="3"/>
      <c r="AC36" s="74"/>
      <c r="AD36" s="71"/>
      <c r="AE36" s="3"/>
      <c r="AF36" s="3"/>
      <c r="AG36" s="74"/>
      <c r="AH36" s="71"/>
      <c r="AI36" s="2"/>
      <c r="AJ36" s="3"/>
      <c r="AK36" s="74"/>
      <c r="AL36" s="71"/>
      <c r="AM36" s="3"/>
      <c r="AN36" s="3"/>
      <c r="AO36" s="74"/>
      <c r="AP36" s="71"/>
      <c r="AQ36" s="3"/>
      <c r="AR36" s="3"/>
      <c r="AS36" s="74"/>
      <c r="AT36" s="71"/>
      <c r="AU36" s="3"/>
      <c r="AV36" s="3"/>
      <c r="AW36" s="74"/>
      <c r="AX36" s="71"/>
      <c r="AY36" s="3"/>
      <c r="AZ36" s="3"/>
      <c r="BA36" s="74"/>
      <c r="BB36" s="71"/>
      <c r="BC36" s="3"/>
      <c r="BD36" s="3"/>
      <c r="BE36" s="74"/>
      <c r="BF36" s="71"/>
      <c r="BG36" s="3"/>
      <c r="BH36" s="3"/>
      <c r="BI36" s="74"/>
      <c r="BJ36" s="71"/>
      <c r="BK36" s="3"/>
      <c r="BL36" s="3"/>
      <c r="BM36" s="74"/>
      <c r="BN36" s="71"/>
      <c r="BO36" s="3"/>
      <c r="BP36" s="3"/>
      <c r="BQ36" s="74"/>
      <c r="BR36" s="71"/>
      <c r="BS36" s="3"/>
      <c r="BT36" s="3"/>
      <c r="BU36" s="74"/>
      <c r="BV36" s="71"/>
    </row>
    <row r="37" spans="1:74" ht="17.100000000000001" hidden="1" customHeight="1" outlineLevel="1">
      <c r="A37" s="11"/>
      <c r="B37" s="15"/>
      <c r="C37" s="28" t="s">
        <v>36</v>
      </c>
      <c r="D37" s="4"/>
      <c r="E37" s="4"/>
      <c r="F37" s="49"/>
      <c r="G37" s="10"/>
      <c r="H37" s="6">
        <f t="shared" ref="H37:H45" si="3">SUM(M37:BV37)</f>
        <v>0</v>
      </c>
      <c r="I37" s="10"/>
      <c r="J37" s="5">
        <f t="shared" ref="J37:J45" si="4">F37-H37</f>
        <v>0</v>
      </c>
      <c r="K37" s="23"/>
      <c r="L37" s="58"/>
      <c r="M37" s="84"/>
      <c r="N37" s="84"/>
      <c r="O37" s="84"/>
      <c r="P37" s="84"/>
      <c r="Q37" s="84"/>
      <c r="R37" s="84"/>
      <c r="S37" s="85"/>
      <c r="T37" s="85"/>
      <c r="U37" s="84"/>
      <c r="V37" s="84"/>
      <c r="W37" s="85"/>
      <c r="X37" s="85"/>
      <c r="Y37" s="85"/>
      <c r="Z37" s="85"/>
      <c r="AA37" s="86"/>
      <c r="AB37" s="86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</row>
    <row r="38" spans="1:74" ht="17.100000000000001" hidden="1" customHeight="1" outlineLevel="1">
      <c r="A38" s="11"/>
      <c r="B38" s="16"/>
      <c r="C38" s="29" t="s">
        <v>33</v>
      </c>
      <c r="D38" s="12"/>
      <c r="E38" s="12"/>
      <c r="F38" s="49">
        <v>20</v>
      </c>
      <c r="G38" s="9"/>
      <c r="H38" s="6">
        <f t="shared" si="3"/>
        <v>0</v>
      </c>
      <c r="I38" s="9"/>
      <c r="J38" s="5">
        <f t="shared" si="4"/>
        <v>20</v>
      </c>
      <c r="K38" s="24"/>
      <c r="L38" s="58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129"/>
      <c r="BV38" s="66"/>
    </row>
    <row r="39" spans="1:74" ht="17.100000000000001" hidden="1" customHeight="1" outlineLevel="1">
      <c r="A39" s="11"/>
      <c r="B39" s="16"/>
      <c r="C39" s="30" t="s">
        <v>35</v>
      </c>
      <c r="D39" s="12"/>
      <c r="E39" s="12"/>
      <c r="F39" s="49"/>
      <c r="G39" s="9"/>
      <c r="H39" s="6">
        <f t="shared" si="3"/>
        <v>0</v>
      </c>
      <c r="I39" s="9"/>
      <c r="J39" s="5">
        <f t="shared" si="4"/>
        <v>0</v>
      </c>
      <c r="K39" s="19"/>
      <c r="L39" s="58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ht="17.100000000000001" hidden="1" customHeight="1" outlineLevel="1">
      <c r="A40" s="11"/>
      <c r="B40" s="16"/>
      <c r="C40" s="30" t="s">
        <v>39</v>
      </c>
      <c r="D40" s="12"/>
      <c r="E40" s="12"/>
      <c r="F40" s="49"/>
      <c r="G40" s="9"/>
      <c r="H40" s="6">
        <f t="shared" si="3"/>
        <v>0</v>
      </c>
      <c r="I40" s="9"/>
      <c r="J40" s="5">
        <f t="shared" si="4"/>
        <v>0</v>
      </c>
      <c r="K40" s="19"/>
      <c r="L40" s="58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</row>
    <row r="41" spans="1:74" ht="17.100000000000001" hidden="1" customHeight="1" outlineLevel="1">
      <c r="A41" s="11"/>
      <c r="B41" s="16"/>
      <c r="C41" s="29" t="s">
        <v>34</v>
      </c>
      <c r="D41" s="12"/>
      <c r="E41" s="12"/>
      <c r="F41" s="49"/>
      <c r="G41" s="9"/>
      <c r="H41" s="6">
        <f t="shared" si="3"/>
        <v>0</v>
      </c>
      <c r="I41" s="9"/>
      <c r="J41" s="5">
        <f t="shared" si="4"/>
        <v>0</v>
      </c>
      <c r="K41" s="19"/>
      <c r="L41" s="58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</row>
    <row r="42" spans="1:74" ht="17.100000000000001" hidden="1" customHeight="1" outlineLevel="1">
      <c r="A42" s="11"/>
      <c r="B42" s="16"/>
      <c r="C42" s="29" t="s">
        <v>37</v>
      </c>
      <c r="D42" s="12"/>
      <c r="E42" s="12"/>
      <c r="F42" s="49"/>
      <c r="G42" s="9"/>
      <c r="H42" s="6">
        <f t="shared" si="3"/>
        <v>0</v>
      </c>
      <c r="I42" s="9"/>
      <c r="J42" s="5">
        <f t="shared" si="4"/>
        <v>0</v>
      </c>
      <c r="K42" s="19"/>
      <c r="L42" s="58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</row>
    <row r="43" spans="1:74" ht="17.100000000000001" hidden="1" customHeight="1" outlineLevel="1">
      <c r="A43" s="11"/>
      <c r="B43" s="16"/>
      <c r="C43" s="29" t="s">
        <v>28</v>
      </c>
      <c r="D43" s="12" t="s">
        <v>148</v>
      </c>
      <c r="E43" s="12"/>
      <c r="F43" s="49"/>
      <c r="G43" s="9"/>
      <c r="H43" s="6">
        <f t="shared" si="3"/>
        <v>0</v>
      </c>
      <c r="I43" s="9"/>
      <c r="J43" s="5">
        <f t="shared" si="4"/>
        <v>0</v>
      </c>
      <c r="K43" s="19"/>
      <c r="L43" s="58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</row>
    <row r="44" spans="1:74" ht="17.100000000000001" hidden="1" customHeight="1" outlineLevel="1">
      <c r="A44" s="11"/>
      <c r="B44" s="16"/>
      <c r="C44" s="30" t="s">
        <v>38</v>
      </c>
      <c r="D44" s="12"/>
      <c r="E44" s="12"/>
      <c r="F44" s="49"/>
      <c r="G44" s="9"/>
      <c r="H44" s="6">
        <f t="shared" si="3"/>
        <v>0</v>
      </c>
      <c r="I44" s="9"/>
      <c r="J44" s="5">
        <f t="shared" si="4"/>
        <v>0</v>
      </c>
      <c r="K44" s="19"/>
      <c r="L44" s="58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</row>
    <row r="45" spans="1:74" ht="17.100000000000001" hidden="1" customHeight="1" outlineLevel="1">
      <c r="A45" s="11"/>
      <c r="B45" s="16"/>
      <c r="C45" s="29" t="s">
        <v>53</v>
      </c>
      <c r="D45" s="12"/>
      <c r="E45" s="12"/>
      <c r="F45" s="49"/>
      <c r="G45" s="9"/>
      <c r="H45" s="6">
        <f t="shared" si="3"/>
        <v>0</v>
      </c>
      <c r="I45" s="9"/>
      <c r="J45" s="5">
        <f t="shared" si="4"/>
        <v>0</v>
      </c>
      <c r="K45" s="19"/>
      <c r="L45" s="58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</row>
    <row r="46" spans="1:74" ht="17.100000000000001" hidden="1" customHeight="1" outlineLevel="1">
      <c r="A46" s="11"/>
      <c r="B46" s="16"/>
      <c r="C46" s="31"/>
      <c r="D46" s="17"/>
      <c r="E46" s="12"/>
      <c r="F46" s="5"/>
      <c r="G46" s="9"/>
      <c r="H46" s="6"/>
      <c r="I46" s="9"/>
      <c r="J46" s="5"/>
      <c r="K46" s="19"/>
      <c r="L46" s="58"/>
      <c r="M46" s="74"/>
      <c r="N46" s="71"/>
      <c r="O46" s="2"/>
      <c r="P46" s="3"/>
      <c r="Q46" s="74"/>
      <c r="R46" s="71"/>
      <c r="S46" s="2"/>
      <c r="T46" s="3"/>
      <c r="U46" s="75"/>
      <c r="V46" s="71"/>
      <c r="W46" s="2"/>
      <c r="X46" s="3"/>
      <c r="Y46" s="74"/>
      <c r="Z46" s="71"/>
      <c r="AA46" s="3"/>
      <c r="AB46" s="3"/>
      <c r="AC46" s="74"/>
      <c r="AD46" s="71"/>
      <c r="AE46" s="3"/>
      <c r="AF46" s="3"/>
      <c r="AG46" s="74"/>
      <c r="AH46" s="71"/>
      <c r="AI46" s="2"/>
      <c r="AJ46" s="3"/>
      <c r="AK46" s="74"/>
      <c r="AL46" s="71"/>
      <c r="AM46" s="3"/>
      <c r="AN46" s="3"/>
      <c r="AO46" s="74"/>
      <c r="AP46" s="71"/>
      <c r="AQ46" s="3"/>
      <c r="AR46" s="3"/>
      <c r="AS46" s="74"/>
      <c r="AT46" s="71"/>
      <c r="AU46" s="3"/>
      <c r="AV46" s="3"/>
      <c r="AW46" s="74"/>
      <c r="AX46" s="71"/>
      <c r="AY46" s="3"/>
      <c r="AZ46" s="3"/>
      <c r="BA46" s="74"/>
      <c r="BB46" s="71"/>
      <c r="BC46" s="3"/>
      <c r="BD46" s="3"/>
      <c r="BE46" s="74"/>
      <c r="BF46" s="71"/>
      <c r="BG46" s="3"/>
      <c r="BH46" s="3"/>
      <c r="BI46" s="74"/>
      <c r="BJ46" s="71"/>
      <c r="BK46" s="3"/>
      <c r="BL46" s="3"/>
      <c r="BM46" s="74"/>
      <c r="BN46" s="71"/>
      <c r="BO46" s="3"/>
      <c r="BP46" s="3"/>
      <c r="BQ46" s="74"/>
      <c r="BR46" s="71"/>
      <c r="BS46" s="3"/>
      <c r="BT46" s="3"/>
      <c r="BU46" s="74"/>
      <c r="BV46" s="71"/>
    </row>
    <row r="47" spans="1:74" ht="17.100000000000001" hidden="1" customHeight="1" outlineLevel="1">
      <c r="A47" s="11"/>
      <c r="B47" s="14"/>
      <c r="C47" s="21" t="str">
        <f>"Razem "&amp;C36</f>
        <v>Razem Koszty leczenia i leki</v>
      </c>
      <c r="D47" s="21"/>
      <c r="E47" s="21"/>
      <c r="F47" s="22">
        <f>SUM(F37:F46)</f>
        <v>20</v>
      </c>
      <c r="G47" s="22"/>
      <c r="H47" s="22">
        <f>SUM(H37:H46)</f>
        <v>0</v>
      </c>
      <c r="I47" s="13"/>
      <c r="J47" s="22">
        <f>SUM(J37:J46)</f>
        <v>20</v>
      </c>
      <c r="K47" s="26"/>
      <c r="L47" s="58"/>
      <c r="M47" s="75"/>
      <c r="N47" s="72"/>
      <c r="O47" s="1"/>
      <c r="P47" s="3"/>
      <c r="Q47" s="75"/>
      <c r="R47" s="71"/>
      <c r="S47" s="1"/>
      <c r="T47" s="3"/>
      <c r="U47" s="75"/>
      <c r="V47" s="71"/>
      <c r="W47" s="1"/>
      <c r="X47" s="3"/>
      <c r="Y47" s="75"/>
      <c r="Z47" s="71"/>
      <c r="AA47" s="76"/>
      <c r="AB47" s="3"/>
      <c r="AC47" s="75"/>
      <c r="AD47" s="71"/>
      <c r="AE47" s="76"/>
      <c r="AF47" s="3"/>
      <c r="AG47" s="75"/>
      <c r="AH47" s="71"/>
      <c r="AI47" s="1"/>
      <c r="AJ47" s="3"/>
      <c r="AK47" s="75"/>
      <c r="AL47" s="82"/>
      <c r="AM47" s="76"/>
      <c r="AN47" s="3"/>
      <c r="AO47" s="75"/>
      <c r="AP47" s="71"/>
      <c r="AQ47" s="76"/>
      <c r="AR47" s="3"/>
      <c r="AS47" s="75"/>
      <c r="AT47" s="71"/>
      <c r="AU47" s="76"/>
      <c r="AV47" s="3"/>
      <c r="AW47" s="75"/>
      <c r="AX47" s="71"/>
      <c r="AY47" s="76"/>
      <c r="AZ47" s="3"/>
      <c r="BA47" s="75"/>
      <c r="BB47" s="71"/>
      <c r="BC47" s="76"/>
      <c r="BD47" s="3"/>
      <c r="BE47" s="75"/>
      <c r="BF47" s="82"/>
      <c r="BG47" s="3"/>
      <c r="BH47" s="3"/>
      <c r="BI47" s="74"/>
      <c r="BJ47" s="71"/>
      <c r="BK47" s="3"/>
      <c r="BL47" s="3"/>
      <c r="BM47" s="75"/>
      <c r="BN47" s="71"/>
      <c r="BO47" s="76"/>
      <c r="BP47" s="3"/>
      <c r="BQ47" s="75"/>
      <c r="BR47" s="71"/>
      <c r="BS47" s="76"/>
      <c r="BT47" s="76"/>
      <c r="BU47" s="75"/>
      <c r="BV47" s="71"/>
    </row>
    <row r="48" spans="1:74" hidden="1" outlineLevel="1">
      <c r="A48" s="11"/>
      <c r="B48" s="11"/>
      <c r="C48" s="11"/>
      <c r="D48" s="11"/>
      <c r="E48" s="45"/>
      <c r="F48" s="11"/>
      <c r="H48" s="11"/>
      <c r="I48" s="27"/>
      <c r="J48" s="11"/>
      <c r="K48" s="11"/>
      <c r="L48" s="58"/>
      <c r="M48" s="75"/>
      <c r="N48" s="71"/>
      <c r="O48" s="1"/>
      <c r="P48" s="76"/>
      <c r="Q48" s="75"/>
      <c r="R48" s="71"/>
      <c r="S48" s="1"/>
      <c r="T48" s="3"/>
      <c r="U48" s="75"/>
      <c r="V48" s="71"/>
      <c r="W48" s="1"/>
      <c r="X48" s="3"/>
      <c r="Y48" s="78"/>
      <c r="Z48" s="80"/>
      <c r="AA48" s="76"/>
      <c r="AB48" s="3"/>
      <c r="AC48" s="75"/>
      <c r="AD48" s="71"/>
      <c r="AE48" s="76"/>
      <c r="AF48" s="3"/>
      <c r="AG48" s="75"/>
      <c r="AH48" s="71"/>
      <c r="AI48" s="1"/>
      <c r="AJ48" s="3"/>
      <c r="AK48" s="75"/>
      <c r="AL48" s="71"/>
      <c r="AM48" s="76"/>
      <c r="AN48" s="3"/>
      <c r="AO48" s="74"/>
      <c r="AP48" s="71"/>
      <c r="AQ48" s="76"/>
      <c r="AR48" s="3"/>
      <c r="AS48" s="75"/>
      <c r="AT48" s="71"/>
      <c r="AU48" s="76"/>
      <c r="AV48" s="76"/>
      <c r="AW48" s="75"/>
      <c r="AX48" s="71"/>
      <c r="AY48" s="76"/>
      <c r="AZ48" s="3"/>
      <c r="BA48" s="74"/>
      <c r="BB48" s="71"/>
      <c r="BC48" s="76"/>
      <c r="BD48" s="3"/>
      <c r="BE48" s="75"/>
      <c r="BF48" s="82"/>
      <c r="BG48" s="3"/>
      <c r="BH48" s="3"/>
      <c r="BI48" s="74"/>
      <c r="BJ48" s="71"/>
      <c r="BK48" s="76"/>
      <c r="BL48" s="3"/>
      <c r="BM48" s="75"/>
      <c r="BN48" s="71"/>
      <c r="BO48" s="76"/>
      <c r="BP48" s="3"/>
      <c r="BQ48" s="75"/>
      <c r="BR48" s="71"/>
      <c r="BS48" s="76"/>
      <c r="BT48" s="76"/>
      <c r="BU48" s="75"/>
      <c r="BV48" s="71"/>
    </row>
    <row r="49" spans="1:74" ht="30" customHeight="1" collapsed="1">
      <c r="A49" s="11"/>
      <c r="B49" s="32"/>
      <c r="C49" s="33" t="s">
        <v>4</v>
      </c>
      <c r="D49" s="34"/>
      <c r="E49" s="35"/>
      <c r="F49" s="97">
        <f>SUM(F50:F63)</f>
        <v>0</v>
      </c>
      <c r="G49" s="34"/>
      <c r="H49" s="97">
        <f>SUM(H50:H63)</f>
        <v>0</v>
      </c>
      <c r="I49" s="36"/>
      <c r="J49" s="98">
        <f>SUM(J50:J63)</f>
        <v>0</v>
      </c>
      <c r="K49" s="37"/>
      <c r="L49" s="58"/>
      <c r="M49" s="75"/>
      <c r="N49" s="71"/>
      <c r="O49" s="1"/>
      <c r="P49" s="76"/>
      <c r="Q49" s="75"/>
      <c r="R49" s="71"/>
      <c r="S49" s="1"/>
      <c r="T49" s="3"/>
      <c r="U49" s="75"/>
      <c r="V49" s="71"/>
      <c r="W49" s="1"/>
      <c r="X49" s="3"/>
      <c r="Y49" s="81"/>
      <c r="Z49" s="71"/>
      <c r="AA49" s="76"/>
      <c r="AB49" s="3"/>
      <c r="AC49" s="75"/>
      <c r="AD49" s="71"/>
      <c r="AE49" s="76"/>
      <c r="AF49" s="3"/>
      <c r="AG49" s="75"/>
      <c r="AH49" s="71"/>
      <c r="AI49" s="1"/>
      <c r="AJ49" s="3"/>
      <c r="AK49" s="75"/>
      <c r="AL49" s="71"/>
      <c r="AM49" s="76"/>
      <c r="AN49" s="3"/>
      <c r="AO49" s="74"/>
      <c r="AP49" s="71"/>
      <c r="AQ49" s="76"/>
      <c r="AR49" s="3"/>
      <c r="AS49" s="75"/>
      <c r="AT49" s="71"/>
      <c r="AU49" s="76"/>
      <c r="AV49" s="76"/>
      <c r="AW49" s="75"/>
      <c r="AX49" s="71"/>
      <c r="AY49" s="76"/>
      <c r="AZ49" s="3"/>
      <c r="BA49" s="75"/>
      <c r="BB49" s="71"/>
      <c r="BC49" s="76"/>
      <c r="BD49" s="3"/>
      <c r="BE49" s="75"/>
      <c r="BF49" s="82"/>
      <c r="BG49" s="3"/>
      <c r="BH49" s="3"/>
      <c r="BI49" s="74"/>
      <c r="BJ49" s="71"/>
      <c r="BK49" s="76"/>
      <c r="BL49" s="3"/>
      <c r="BM49" s="75"/>
      <c r="BN49" s="71"/>
      <c r="BO49" s="76"/>
      <c r="BP49" s="3"/>
      <c r="BQ49" s="75"/>
      <c r="BR49" s="71"/>
      <c r="BS49" s="76"/>
      <c r="BT49" s="76"/>
      <c r="BU49" s="75"/>
      <c r="BV49" s="71"/>
    </row>
    <row r="50" spans="1:74" ht="15.75" hidden="1" customHeight="1" outlineLevel="1">
      <c r="A50" s="11"/>
      <c r="B50" s="15"/>
      <c r="C50" s="28" t="s">
        <v>166</v>
      </c>
      <c r="D50" s="4" t="s">
        <v>165</v>
      </c>
      <c r="E50" s="4"/>
      <c r="F50" s="49"/>
      <c r="G50" s="10"/>
      <c r="H50" s="6">
        <f t="shared" ref="H50:H62" si="5">SUM(M50:BV50)</f>
        <v>0</v>
      </c>
      <c r="I50" s="10"/>
      <c r="J50" s="5">
        <f t="shared" ref="J50:J62" si="6">F50-H50</f>
        <v>0</v>
      </c>
      <c r="K50" s="23"/>
      <c r="L50" s="58"/>
      <c r="M50" s="67"/>
      <c r="N50" s="66"/>
      <c r="O50" s="66"/>
      <c r="P50" s="66"/>
      <c r="Q50" s="67"/>
      <c r="R50" s="66"/>
      <c r="S50" s="67"/>
      <c r="T50" s="66"/>
      <c r="U50" s="67"/>
      <c r="V50" s="66"/>
      <c r="W50" s="67"/>
      <c r="X50" s="66"/>
      <c r="Y50" s="67"/>
      <c r="Z50" s="66"/>
      <c r="AA50" s="67"/>
      <c r="AB50" s="66"/>
      <c r="AC50" s="67"/>
      <c r="AD50" s="66"/>
      <c r="AE50" s="67"/>
      <c r="AF50" s="66"/>
      <c r="AG50" s="67"/>
      <c r="AH50" s="66"/>
      <c r="AI50" s="67"/>
      <c r="AJ50" s="66"/>
      <c r="AK50" s="67"/>
      <c r="AL50" s="66"/>
      <c r="AM50" s="67"/>
      <c r="AN50" s="66"/>
      <c r="AO50" s="67"/>
      <c r="AP50" s="66"/>
      <c r="AQ50" s="67"/>
      <c r="AR50" s="66"/>
      <c r="AS50" s="67"/>
      <c r="AT50" s="66"/>
      <c r="AU50" s="67"/>
      <c r="AV50" s="66"/>
      <c r="AW50" s="67"/>
      <c r="AX50" s="66"/>
      <c r="AY50" s="67"/>
      <c r="AZ50" s="66"/>
      <c r="BA50" s="66"/>
      <c r="BB50" s="66"/>
      <c r="BC50" s="67"/>
      <c r="BD50" s="66"/>
      <c r="BE50" s="67"/>
      <c r="BF50" s="67"/>
      <c r="BG50" s="67"/>
      <c r="BH50" s="66"/>
      <c r="BI50" s="66"/>
      <c r="BJ50" s="66"/>
      <c r="BK50" s="66"/>
      <c r="BL50" s="66"/>
      <c r="BM50" s="66"/>
      <c r="BN50" s="66"/>
      <c r="BO50" s="67"/>
      <c r="BP50" s="66"/>
      <c r="BQ50" s="66"/>
      <c r="BR50" s="66"/>
      <c r="BS50" s="67"/>
      <c r="BT50" s="67"/>
      <c r="BU50" s="67"/>
      <c r="BV50" s="66"/>
    </row>
    <row r="51" spans="1:74" ht="15.75" hidden="1" customHeight="1" outlineLevel="1">
      <c r="A51" s="11"/>
      <c r="B51" s="16"/>
      <c r="C51" s="29" t="s">
        <v>167</v>
      </c>
      <c r="D51" s="12" t="s">
        <v>165</v>
      </c>
      <c r="E51" s="12"/>
      <c r="F51" s="49"/>
      <c r="G51" s="9"/>
      <c r="H51" s="6">
        <f t="shared" si="5"/>
        <v>0</v>
      </c>
      <c r="I51" s="9"/>
      <c r="J51" s="5">
        <f t="shared" si="6"/>
        <v>0</v>
      </c>
      <c r="K51" s="24"/>
      <c r="L51" s="58"/>
      <c r="M51" s="66"/>
      <c r="N51" s="66"/>
      <c r="O51" s="66"/>
      <c r="P51" s="66"/>
      <c r="Q51" s="66"/>
      <c r="R51" s="66"/>
      <c r="S51" s="67"/>
      <c r="T51" s="66"/>
      <c r="U51" s="67"/>
      <c r="V51" s="66"/>
      <c r="W51" s="67"/>
      <c r="X51" s="66"/>
      <c r="Y51" s="67"/>
      <c r="Z51" s="66"/>
      <c r="AA51" s="67"/>
      <c r="AB51" s="66"/>
      <c r="AC51" s="67"/>
      <c r="AD51" s="66"/>
      <c r="AE51" s="67"/>
      <c r="AF51" s="66"/>
      <c r="AG51" s="66"/>
      <c r="AH51" s="66"/>
      <c r="AI51" s="67"/>
      <c r="AJ51" s="66"/>
      <c r="AK51" s="66"/>
      <c r="AL51" s="66"/>
      <c r="AM51" s="67"/>
      <c r="AN51" s="66"/>
      <c r="AO51" s="67"/>
      <c r="AP51" s="66"/>
      <c r="AQ51" s="66"/>
      <c r="AR51" s="66"/>
      <c r="AS51" s="66"/>
      <c r="AT51" s="66"/>
      <c r="AU51" s="66"/>
      <c r="AV51" s="66"/>
      <c r="AW51" s="66"/>
      <c r="AX51" s="66"/>
      <c r="AY51" s="67"/>
      <c r="AZ51" s="66"/>
      <c r="BA51" s="66"/>
      <c r="BB51" s="66"/>
      <c r="BC51" s="66"/>
      <c r="BD51" s="66"/>
      <c r="BE51" s="67"/>
      <c r="BF51" s="66"/>
      <c r="BG51" s="67"/>
      <c r="BH51" s="66"/>
      <c r="BI51" s="66"/>
      <c r="BJ51" s="66"/>
      <c r="BK51" s="66"/>
      <c r="BL51" s="66"/>
      <c r="BM51" s="67"/>
      <c r="BN51" s="66"/>
      <c r="BO51" s="67"/>
      <c r="BP51" s="66"/>
      <c r="BQ51" s="66"/>
      <c r="BR51" s="66"/>
      <c r="BS51" s="66"/>
      <c r="BT51" s="66"/>
      <c r="BU51" s="66"/>
      <c r="BV51" s="66"/>
    </row>
    <row r="52" spans="1:74" ht="15.75" hidden="1" customHeight="1" outlineLevel="1">
      <c r="A52" s="11"/>
      <c r="B52" s="16"/>
      <c r="C52" s="31" t="s">
        <v>47</v>
      </c>
      <c r="D52" s="12" t="s">
        <v>165</v>
      </c>
      <c r="E52" s="12"/>
      <c r="F52" s="49"/>
      <c r="G52" s="9"/>
      <c r="H52" s="6">
        <f t="shared" si="5"/>
        <v>0</v>
      </c>
      <c r="I52" s="9"/>
      <c r="J52" s="5">
        <f t="shared" si="6"/>
        <v>0</v>
      </c>
      <c r="K52" s="24"/>
      <c r="L52" s="58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7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</row>
    <row r="53" spans="1:74" ht="15.75" hidden="1" customHeight="1" outlineLevel="1">
      <c r="A53" s="11"/>
      <c r="B53" s="16"/>
      <c r="C53" s="31" t="s">
        <v>48</v>
      </c>
      <c r="D53" s="12" t="s">
        <v>165</v>
      </c>
      <c r="E53" s="12"/>
      <c r="F53" s="49"/>
      <c r="G53" s="9"/>
      <c r="H53" s="6">
        <f t="shared" si="5"/>
        <v>0</v>
      </c>
      <c r="I53" s="9"/>
      <c r="J53" s="5">
        <f t="shared" si="6"/>
        <v>0</v>
      </c>
      <c r="K53" s="24"/>
      <c r="L53" s="58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</row>
    <row r="54" spans="1:74" ht="15.75" hidden="1" customHeight="1" outlineLevel="1">
      <c r="A54" s="11"/>
      <c r="B54" s="16"/>
      <c r="C54" s="29" t="s">
        <v>44</v>
      </c>
      <c r="D54" s="12"/>
      <c r="E54" s="12"/>
      <c r="F54" s="49"/>
      <c r="G54" s="9"/>
      <c r="H54" s="6">
        <f t="shared" si="5"/>
        <v>0</v>
      </c>
      <c r="I54" s="9"/>
      <c r="J54" s="5">
        <f t="shared" si="6"/>
        <v>0</v>
      </c>
      <c r="K54" s="24"/>
      <c r="L54" s="58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</row>
    <row r="55" spans="1:74" ht="15.75" hidden="1" customHeight="1" outlineLevel="1">
      <c r="A55" s="11"/>
      <c r="B55" s="16"/>
      <c r="C55" s="31" t="s">
        <v>46</v>
      </c>
      <c r="D55" s="12"/>
      <c r="E55" s="12"/>
      <c r="F55" s="49"/>
      <c r="G55" s="9"/>
      <c r="H55" s="6">
        <f t="shared" si="5"/>
        <v>0</v>
      </c>
      <c r="I55" s="9"/>
      <c r="J55" s="5">
        <f t="shared" si="6"/>
        <v>0</v>
      </c>
      <c r="K55" s="24"/>
      <c r="L55" s="58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</row>
    <row r="56" spans="1:74" ht="15.75" hidden="1" customHeight="1" outlineLevel="1">
      <c r="A56" s="11"/>
      <c r="B56" s="16"/>
      <c r="C56" s="30" t="s">
        <v>45</v>
      </c>
      <c r="D56" s="12"/>
      <c r="E56" s="12"/>
      <c r="F56" s="49"/>
      <c r="G56" s="9"/>
      <c r="H56" s="6">
        <f t="shared" si="5"/>
        <v>0</v>
      </c>
      <c r="I56" s="9"/>
      <c r="J56" s="5">
        <f t="shared" si="6"/>
        <v>0</v>
      </c>
      <c r="K56" s="24"/>
      <c r="L56" s="58"/>
      <c r="M56" s="66"/>
      <c r="N56" s="66"/>
      <c r="O56" s="67"/>
      <c r="P56" s="66"/>
      <c r="Q56" s="67"/>
      <c r="R56" s="66"/>
      <c r="S56" s="66"/>
      <c r="T56" s="66"/>
      <c r="U56" s="67"/>
      <c r="V56" s="66"/>
      <c r="W56" s="66"/>
      <c r="X56" s="66"/>
      <c r="Y56" s="66"/>
      <c r="Z56" s="66"/>
      <c r="AA56" s="67"/>
      <c r="AB56" s="66"/>
      <c r="AC56" s="66"/>
      <c r="AD56" s="66"/>
      <c r="AE56" s="67"/>
      <c r="AF56" s="66"/>
      <c r="AG56" s="67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7"/>
      <c r="AT56" s="66"/>
      <c r="AU56" s="67"/>
      <c r="AV56" s="66"/>
      <c r="AW56" s="67"/>
      <c r="AX56" s="66"/>
      <c r="AY56" s="66"/>
      <c r="AZ56" s="66"/>
      <c r="BA56" s="67"/>
      <c r="BB56" s="66"/>
      <c r="BC56" s="67"/>
      <c r="BD56" s="66"/>
      <c r="BE56" s="67"/>
      <c r="BF56" s="66"/>
      <c r="BG56" s="66"/>
      <c r="BH56" s="66"/>
      <c r="BI56" s="66"/>
      <c r="BJ56" s="66"/>
      <c r="BK56" s="67"/>
      <c r="BL56" s="66"/>
      <c r="BM56" s="66"/>
      <c r="BN56" s="66"/>
      <c r="BO56" s="66"/>
      <c r="BP56" s="66"/>
      <c r="BQ56" s="66"/>
      <c r="BR56" s="66"/>
      <c r="BS56" s="67"/>
      <c r="BT56" s="66"/>
      <c r="BU56" s="66"/>
      <c r="BV56" s="66"/>
    </row>
    <row r="57" spans="1:74" ht="15.75" hidden="1" customHeight="1" outlineLevel="1">
      <c r="A57" s="11"/>
      <c r="B57" s="16"/>
      <c r="C57" s="31" t="s">
        <v>26</v>
      </c>
      <c r="D57" s="12"/>
      <c r="E57" s="12"/>
      <c r="F57" s="49"/>
      <c r="G57" s="9"/>
      <c r="H57" s="6">
        <f t="shared" si="5"/>
        <v>0</v>
      </c>
      <c r="I57" s="9"/>
      <c r="J57" s="5">
        <f t="shared" si="6"/>
        <v>0</v>
      </c>
      <c r="K57" s="24"/>
      <c r="L57" s="58"/>
      <c r="M57" s="66"/>
      <c r="N57" s="66"/>
      <c r="O57" s="66"/>
      <c r="P57" s="66"/>
      <c r="Q57" s="66"/>
      <c r="R57" s="66"/>
      <c r="S57" s="66"/>
      <c r="T57" s="66"/>
      <c r="U57" s="67"/>
      <c r="V57" s="66"/>
      <c r="W57" s="67"/>
      <c r="X57" s="66"/>
      <c r="Y57" s="67"/>
      <c r="Z57" s="66"/>
      <c r="AA57" s="66"/>
      <c r="AB57" s="66"/>
      <c r="AC57" s="66"/>
      <c r="AD57" s="66"/>
      <c r="AE57" s="66"/>
      <c r="AF57" s="66"/>
      <c r="AG57" s="67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7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</row>
    <row r="58" spans="1:74" ht="15.75" hidden="1" customHeight="1" outlineLevel="1">
      <c r="A58" s="11"/>
      <c r="B58" s="16"/>
      <c r="C58" s="30" t="s">
        <v>27</v>
      </c>
      <c r="D58" s="12"/>
      <c r="E58" s="12"/>
      <c r="F58" s="49"/>
      <c r="G58" s="9"/>
      <c r="H58" s="6">
        <f t="shared" si="5"/>
        <v>0</v>
      </c>
      <c r="I58" s="9"/>
      <c r="J58" s="5">
        <f t="shared" si="6"/>
        <v>0</v>
      </c>
      <c r="K58" s="24"/>
      <c r="L58" s="58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</row>
    <row r="59" spans="1:74" ht="15.75" hidden="1" customHeight="1" outlineLevel="1">
      <c r="A59" s="11"/>
      <c r="B59" s="16"/>
      <c r="C59" s="31" t="s">
        <v>92</v>
      </c>
      <c r="D59" s="17"/>
      <c r="E59" s="12"/>
      <c r="F59" s="49"/>
      <c r="G59" s="9"/>
      <c r="H59" s="6">
        <f t="shared" si="5"/>
        <v>0</v>
      </c>
      <c r="I59" s="9"/>
      <c r="J59" s="5">
        <f t="shared" si="6"/>
        <v>0</v>
      </c>
      <c r="K59" s="24"/>
      <c r="L59" s="58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</row>
    <row r="60" spans="1:74" ht="15.75" hidden="1" customHeight="1" outlineLevel="1">
      <c r="A60" s="11"/>
      <c r="B60" s="16"/>
      <c r="C60" s="29" t="s">
        <v>93</v>
      </c>
      <c r="D60" s="17"/>
      <c r="E60" s="12"/>
      <c r="F60" s="49"/>
      <c r="G60" s="9"/>
      <c r="H60" s="6">
        <f t="shared" si="5"/>
        <v>0</v>
      </c>
      <c r="I60" s="9"/>
      <c r="J60" s="5">
        <f t="shared" si="6"/>
        <v>0</v>
      </c>
      <c r="K60" s="24"/>
      <c r="L60" s="58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</row>
    <row r="61" spans="1:74" ht="15.75" hidden="1" customHeight="1" outlineLevel="1">
      <c r="A61" s="11"/>
      <c r="B61" s="16"/>
      <c r="C61" s="29" t="s">
        <v>143</v>
      </c>
      <c r="D61" s="17"/>
      <c r="E61" s="12"/>
      <c r="F61" s="49"/>
      <c r="G61" s="9"/>
      <c r="H61" s="6">
        <f t="shared" si="5"/>
        <v>0</v>
      </c>
      <c r="I61" s="9"/>
      <c r="J61" s="5">
        <f t="shared" ref="J61" si="7">F61-H61</f>
        <v>0</v>
      </c>
      <c r="K61" s="24"/>
      <c r="L61" s="58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</row>
    <row r="62" spans="1:74" ht="15.75" hidden="1" customHeight="1" outlineLevel="1">
      <c r="A62" s="11"/>
      <c r="B62" s="16"/>
      <c r="C62" s="29" t="s">
        <v>53</v>
      </c>
      <c r="D62" s="17"/>
      <c r="E62" s="12"/>
      <c r="F62" s="49"/>
      <c r="G62" s="9"/>
      <c r="H62" s="6">
        <f t="shared" si="5"/>
        <v>0</v>
      </c>
      <c r="I62" s="9"/>
      <c r="J62" s="5">
        <f t="shared" si="6"/>
        <v>0</v>
      </c>
      <c r="K62" s="24"/>
      <c r="L62" s="58"/>
      <c r="M62" s="67"/>
      <c r="N62" s="66"/>
      <c r="O62" s="67"/>
      <c r="P62" s="66"/>
      <c r="Q62" s="67"/>
      <c r="R62" s="66"/>
      <c r="S62" s="67"/>
      <c r="T62" s="66"/>
      <c r="U62" s="67"/>
      <c r="V62" s="66"/>
      <c r="W62" s="67"/>
      <c r="X62" s="66"/>
      <c r="Y62" s="67"/>
      <c r="Z62" s="66"/>
      <c r="AA62" s="67"/>
      <c r="AB62" s="66"/>
      <c r="AC62" s="67"/>
      <c r="AD62" s="66"/>
      <c r="AE62" s="67"/>
      <c r="AF62" s="66"/>
      <c r="AG62" s="67"/>
      <c r="AH62" s="66"/>
      <c r="AI62" s="66"/>
      <c r="AJ62" s="66"/>
      <c r="AK62" s="67"/>
      <c r="AL62" s="66"/>
      <c r="AM62" s="66"/>
      <c r="AN62" s="66"/>
      <c r="AO62" s="67"/>
      <c r="AP62" s="66"/>
      <c r="AQ62" s="67"/>
      <c r="AR62" s="66"/>
      <c r="AS62" s="67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7"/>
      <c r="BH62" s="66"/>
      <c r="BI62" s="66"/>
      <c r="BJ62" s="66"/>
      <c r="BK62" s="66"/>
      <c r="BL62" s="66"/>
      <c r="BM62" s="66"/>
      <c r="BN62" s="66"/>
      <c r="BO62" s="67"/>
      <c r="BP62" s="67"/>
      <c r="BQ62" s="66"/>
      <c r="BR62" s="66"/>
      <c r="BS62" s="66"/>
      <c r="BT62" s="66"/>
      <c r="BU62" s="66"/>
      <c r="BV62" s="66"/>
    </row>
    <row r="63" spans="1:74" ht="15.75" hidden="1" customHeight="1" outlineLevel="1">
      <c r="A63" s="11"/>
      <c r="B63" s="16"/>
      <c r="C63" s="29"/>
      <c r="D63" s="12"/>
      <c r="E63" s="12"/>
      <c r="F63" s="7"/>
      <c r="G63" s="9"/>
      <c r="H63" s="8"/>
      <c r="I63" s="9"/>
      <c r="J63" s="5"/>
      <c r="K63" s="24"/>
      <c r="L63" s="58"/>
      <c r="M63" s="74"/>
      <c r="N63" s="71"/>
      <c r="O63" s="2"/>
      <c r="P63" s="3"/>
      <c r="Q63" s="74"/>
      <c r="R63" s="71"/>
      <c r="S63" s="2"/>
      <c r="T63" s="3"/>
      <c r="U63" s="75"/>
      <c r="V63" s="71"/>
      <c r="W63" s="2"/>
      <c r="X63" s="3"/>
      <c r="Y63" s="74"/>
      <c r="Z63" s="71"/>
      <c r="AA63" s="3"/>
      <c r="AB63" s="3"/>
      <c r="AC63" s="74"/>
      <c r="AD63" s="71"/>
      <c r="AE63" s="3"/>
      <c r="AF63" s="3"/>
      <c r="AG63" s="75"/>
      <c r="AH63" s="71"/>
      <c r="AI63" s="2"/>
      <c r="AJ63" s="3"/>
      <c r="AK63" s="74"/>
      <c r="AL63" s="71"/>
      <c r="AM63" s="3"/>
      <c r="AN63" s="3"/>
      <c r="AO63" s="74"/>
      <c r="AP63" s="71"/>
      <c r="AQ63" s="3"/>
      <c r="AR63" s="3"/>
      <c r="AS63" s="75"/>
      <c r="AT63" s="71"/>
      <c r="AU63" s="3"/>
      <c r="AV63" s="3"/>
      <c r="AW63" s="74"/>
      <c r="AX63" s="71"/>
      <c r="AY63" s="3"/>
      <c r="AZ63" s="3"/>
      <c r="BA63" s="74"/>
      <c r="BB63" s="71"/>
      <c r="BC63" s="76"/>
      <c r="BD63" s="3"/>
      <c r="BE63" s="75"/>
      <c r="BF63" s="71"/>
      <c r="BG63" s="76"/>
      <c r="BH63" s="3"/>
      <c r="BI63" s="74"/>
      <c r="BJ63" s="71"/>
      <c r="BK63" s="3"/>
      <c r="BL63" s="3"/>
      <c r="BM63" s="74"/>
      <c r="BN63" s="71"/>
      <c r="BO63" s="76"/>
      <c r="BP63" s="76"/>
      <c r="BQ63" s="74"/>
      <c r="BR63" s="71"/>
      <c r="BS63" s="3"/>
      <c r="BT63" s="3"/>
      <c r="BU63" s="74"/>
      <c r="BV63" s="71"/>
    </row>
    <row r="64" spans="1:74" ht="15.75" hidden="1" customHeight="1" outlineLevel="1">
      <c r="A64" s="11"/>
      <c r="B64" s="14"/>
      <c r="C64" s="21" t="str">
        <f>"Razem "&amp;C49</f>
        <v>Razem Ubrania</v>
      </c>
      <c r="D64" s="21"/>
      <c r="E64" s="21"/>
      <c r="F64" s="22">
        <f>SUM(F50:F63)</f>
        <v>0</v>
      </c>
      <c r="G64" s="22"/>
      <c r="H64" s="22">
        <f>SUM(H50:H63)</f>
        <v>0</v>
      </c>
      <c r="I64" s="13"/>
      <c r="J64" s="22">
        <f>SUM(J50:J63)</f>
        <v>0</v>
      </c>
      <c r="K64" s="26"/>
      <c r="L64" s="58"/>
      <c r="M64" s="75"/>
      <c r="N64" s="71"/>
      <c r="O64" s="2"/>
      <c r="P64" s="3"/>
      <c r="Q64" s="74"/>
      <c r="R64" s="71"/>
      <c r="S64" s="2"/>
      <c r="T64" s="3"/>
      <c r="U64" s="75"/>
      <c r="V64" s="71"/>
      <c r="W64" s="2"/>
      <c r="X64" s="3"/>
      <c r="Y64" s="74"/>
      <c r="Z64" s="71"/>
      <c r="AA64" s="3"/>
      <c r="AB64" s="3"/>
      <c r="AC64" s="74"/>
      <c r="AD64" s="71"/>
      <c r="AE64" s="76"/>
      <c r="AF64" s="3"/>
      <c r="AG64" s="74"/>
      <c r="AH64" s="71"/>
      <c r="AI64" s="2"/>
      <c r="AJ64" s="3"/>
      <c r="AK64" s="75"/>
      <c r="AL64" s="71"/>
      <c r="AM64" s="76"/>
      <c r="AN64" s="3"/>
      <c r="AO64" s="75"/>
      <c r="AP64" s="71"/>
      <c r="AQ64" s="3"/>
      <c r="AR64" s="3"/>
      <c r="AS64" s="74"/>
      <c r="AT64" s="71"/>
      <c r="AU64" s="3"/>
      <c r="AV64" s="3"/>
      <c r="AW64" s="74"/>
      <c r="AX64" s="71"/>
      <c r="AY64" s="3"/>
      <c r="AZ64" s="3"/>
      <c r="BA64" s="74"/>
      <c r="BB64" s="71"/>
      <c r="BC64" s="3"/>
      <c r="BD64" s="3"/>
      <c r="BE64" s="74"/>
      <c r="BF64" s="71"/>
      <c r="BG64" s="3"/>
      <c r="BH64" s="3"/>
      <c r="BI64" s="74"/>
      <c r="BJ64" s="71"/>
      <c r="BK64" s="3"/>
      <c r="BL64" s="3"/>
      <c r="BM64" s="74"/>
      <c r="BN64" s="71"/>
      <c r="BO64" s="76"/>
      <c r="BP64" s="76"/>
      <c r="BQ64" s="74"/>
      <c r="BR64" s="71"/>
      <c r="BS64" s="3"/>
      <c r="BT64" s="3"/>
      <c r="BU64" s="74"/>
      <c r="BV64" s="71"/>
    </row>
    <row r="65" spans="1:74" hidden="1" outlineLevel="1">
      <c r="A65" s="11"/>
      <c r="B65" s="11"/>
      <c r="C65" s="11"/>
      <c r="D65" s="11"/>
      <c r="E65" s="45"/>
      <c r="F65" s="11"/>
      <c r="H65" s="11"/>
      <c r="I65" s="27"/>
      <c r="J65" s="11"/>
      <c r="K65" s="11"/>
      <c r="L65" s="58"/>
      <c r="M65" s="75"/>
      <c r="N65" s="71"/>
      <c r="O65" s="2"/>
      <c r="P65" s="3"/>
      <c r="Q65" s="74"/>
      <c r="R65" s="71"/>
      <c r="S65" s="2"/>
      <c r="T65" s="3"/>
      <c r="U65" s="75"/>
      <c r="V65" s="71"/>
      <c r="W65" s="2"/>
      <c r="X65" s="3"/>
      <c r="Y65" s="75"/>
      <c r="Z65" s="71"/>
      <c r="AA65" s="3"/>
      <c r="AB65" s="3"/>
      <c r="AC65" s="74"/>
      <c r="AD65" s="71"/>
      <c r="AE65" s="76"/>
      <c r="AF65" s="3"/>
      <c r="AG65" s="74"/>
      <c r="AH65" s="71"/>
      <c r="AI65" s="2"/>
      <c r="AJ65" s="3"/>
      <c r="AK65" s="75"/>
      <c r="AL65" s="71"/>
      <c r="AM65" s="3"/>
      <c r="AN65" s="3"/>
      <c r="AO65" s="75"/>
      <c r="AP65" s="71"/>
      <c r="AQ65" s="3"/>
      <c r="AR65" s="3"/>
      <c r="AS65" s="74"/>
      <c r="AT65" s="71"/>
      <c r="AU65" s="3"/>
      <c r="AV65" s="3"/>
      <c r="AW65" s="75"/>
      <c r="AX65" s="71"/>
      <c r="AY65" s="3"/>
      <c r="AZ65" s="3"/>
      <c r="BA65" s="74"/>
      <c r="BB65" s="71"/>
      <c r="BC65" s="3"/>
      <c r="BD65" s="3"/>
      <c r="BE65" s="74"/>
      <c r="BF65" s="71"/>
      <c r="BG65" s="3"/>
      <c r="BH65" s="3"/>
      <c r="BI65" s="74"/>
      <c r="BJ65" s="71"/>
      <c r="BK65" s="76"/>
      <c r="BL65" s="3"/>
      <c r="BM65" s="74"/>
      <c r="BN65" s="71"/>
      <c r="BO65" s="76"/>
      <c r="BP65" s="76"/>
      <c r="BQ65" s="74"/>
      <c r="BR65" s="71"/>
      <c r="BS65" s="3"/>
      <c r="BT65" s="3"/>
      <c r="BU65" s="74"/>
      <c r="BV65" s="71"/>
    </row>
    <row r="66" spans="1:74" ht="30" customHeight="1" collapsed="1">
      <c r="A66" s="11"/>
      <c r="B66" s="32"/>
      <c r="C66" s="33" t="s">
        <v>173</v>
      </c>
      <c r="D66" s="34"/>
      <c r="E66" s="35"/>
      <c r="F66" s="97">
        <f>SUM(F67:F85)</f>
        <v>1410</v>
      </c>
      <c r="G66" s="34"/>
      <c r="H66" s="97">
        <f>SUM(H67:H85)</f>
        <v>0</v>
      </c>
      <c r="I66" s="36"/>
      <c r="J66" s="98">
        <f>SUM(J67:J85)</f>
        <v>1410</v>
      </c>
      <c r="K66" s="37"/>
      <c r="L66" s="58"/>
      <c r="M66" s="74"/>
      <c r="N66" s="71"/>
      <c r="O66" s="2"/>
      <c r="P66" s="3"/>
      <c r="Q66" s="74"/>
      <c r="R66" s="71"/>
      <c r="S66" s="2"/>
      <c r="T66" s="3"/>
      <c r="U66" s="74"/>
      <c r="V66" s="71"/>
      <c r="W66" s="2"/>
      <c r="X66" s="3"/>
      <c r="Y66" s="74"/>
      <c r="Z66" s="71"/>
      <c r="AA66" s="3"/>
      <c r="AB66" s="3"/>
      <c r="AC66" s="74"/>
      <c r="AD66" s="71"/>
      <c r="AE66" s="3"/>
      <c r="AF66" s="3"/>
      <c r="AG66" s="74"/>
      <c r="AH66" s="71"/>
      <c r="AI66" s="2"/>
      <c r="AJ66" s="3"/>
      <c r="AK66" s="75"/>
      <c r="AL66" s="71"/>
      <c r="AM66" s="3"/>
      <c r="AN66" s="3"/>
      <c r="AO66" s="74"/>
      <c r="AP66" s="71"/>
      <c r="AQ66" s="3"/>
      <c r="AR66" s="3"/>
      <c r="AS66" s="74"/>
      <c r="AT66" s="71"/>
      <c r="AU66" s="3"/>
      <c r="AV66" s="3"/>
      <c r="AW66" s="74"/>
      <c r="AX66" s="71"/>
      <c r="AY66" s="3"/>
      <c r="AZ66" s="3"/>
      <c r="BA66" s="74"/>
      <c r="BB66" s="71"/>
      <c r="BC66" s="3"/>
      <c r="BD66" s="3"/>
      <c r="BE66" s="74"/>
      <c r="BF66" s="71"/>
      <c r="BG66" s="3"/>
      <c r="BH66" s="3"/>
      <c r="BI66" s="74"/>
      <c r="BJ66" s="71"/>
      <c r="BK66" s="3"/>
      <c r="BL66" s="3"/>
      <c r="BM66" s="74"/>
      <c r="BN66" s="71"/>
      <c r="BO66" s="3"/>
      <c r="BP66" s="3"/>
      <c r="BQ66" s="74"/>
      <c r="BR66" s="71"/>
      <c r="BS66" s="3"/>
      <c r="BT66" s="3"/>
      <c r="BU66" s="74"/>
      <c r="BV66" s="71"/>
    </row>
    <row r="67" spans="1:74" ht="15.75" hidden="1" customHeight="1" outlineLevel="1">
      <c r="A67" s="11"/>
      <c r="B67" s="15"/>
      <c r="C67" s="28" t="s">
        <v>49</v>
      </c>
      <c r="D67" s="4" t="s">
        <v>163</v>
      </c>
      <c r="E67" s="4"/>
      <c r="F67" s="49">
        <v>600</v>
      </c>
      <c r="G67" s="10"/>
      <c r="H67" s="6">
        <f t="shared" ref="H67:H84" si="8">SUM(M67:BV67)</f>
        <v>0</v>
      </c>
      <c r="I67" s="10"/>
      <c r="J67" s="5">
        <f t="shared" ref="J67:J84" si="9">F67-H67</f>
        <v>600</v>
      </c>
      <c r="K67" s="23"/>
      <c r="L67" s="58"/>
      <c r="M67" s="66"/>
      <c r="N67" s="66"/>
      <c r="O67" s="66"/>
      <c r="P67" s="66"/>
      <c r="Q67" s="66"/>
      <c r="R67" s="66"/>
      <c r="S67" s="66"/>
      <c r="T67" s="66"/>
      <c r="U67" s="67"/>
      <c r="V67" s="66"/>
      <c r="W67" s="66"/>
      <c r="X67" s="66"/>
      <c r="Y67" s="66"/>
      <c r="Z67" s="66"/>
      <c r="AA67" s="66"/>
      <c r="AB67" s="66"/>
      <c r="AC67" s="67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7"/>
      <c r="AT67" s="66"/>
      <c r="AU67" s="66"/>
      <c r="AV67" s="66"/>
      <c r="AW67" s="66"/>
      <c r="AX67" s="66"/>
      <c r="AY67" s="66"/>
      <c r="AZ67" s="66"/>
      <c r="BA67" s="67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</row>
    <row r="68" spans="1:74" ht="15.75" hidden="1" customHeight="1" outlineLevel="1">
      <c r="A68" s="11"/>
      <c r="B68" s="16"/>
      <c r="C68" s="29" t="s">
        <v>54</v>
      </c>
      <c r="D68" s="12"/>
      <c r="E68" s="12"/>
      <c r="F68" s="49"/>
      <c r="G68" s="9"/>
      <c r="H68" s="6">
        <f t="shared" si="8"/>
        <v>0</v>
      </c>
      <c r="I68" s="9"/>
      <c r="J68" s="5">
        <f t="shared" si="9"/>
        <v>0</v>
      </c>
      <c r="K68" s="24"/>
      <c r="L68" s="58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7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</row>
    <row r="69" spans="1:74" ht="15.75" hidden="1" customHeight="1" outlineLevel="1">
      <c r="A69" s="11"/>
      <c r="B69" s="16"/>
      <c r="C69" s="31" t="s">
        <v>50</v>
      </c>
      <c r="D69" s="12"/>
      <c r="E69" s="12"/>
      <c r="F69" s="49"/>
      <c r="G69" s="9"/>
      <c r="H69" s="6">
        <f t="shared" si="8"/>
        <v>0</v>
      </c>
      <c r="I69" s="9"/>
      <c r="J69" s="5">
        <f t="shared" si="9"/>
        <v>0</v>
      </c>
      <c r="K69" s="24"/>
      <c r="L69" s="58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</row>
    <row r="70" spans="1:74" ht="15.75" hidden="1" customHeight="1" outlineLevel="1">
      <c r="A70" s="11"/>
      <c r="B70" s="16"/>
      <c r="C70" s="31" t="s">
        <v>189</v>
      </c>
      <c r="D70" s="12"/>
      <c r="E70" s="12"/>
      <c r="F70" s="49"/>
      <c r="G70" s="9"/>
      <c r="H70" s="6">
        <f t="shared" si="8"/>
        <v>0</v>
      </c>
      <c r="I70" s="9"/>
      <c r="J70" s="5">
        <f t="shared" si="9"/>
        <v>0</v>
      </c>
      <c r="K70" s="24"/>
      <c r="L70" s="5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</row>
    <row r="71" spans="1:74" ht="15.75" hidden="1" customHeight="1" outlineLevel="1">
      <c r="A71" s="11"/>
      <c r="B71" s="16"/>
      <c r="C71" s="29" t="s">
        <v>51</v>
      </c>
      <c r="D71" s="12"/>
      <c r="E71" s="12"/>
      <c r="F71" s="49"/>
      <c r="G71" s="9"/>
      <c r="H71" s="6">
        <f t="shared" si="8"/>
        <v>0</v>
      </c>
      <c r="I71" s="9"/>
      <c r="J71" s="5">
        <f t="shared" si="9"/>
        <v>0</v>
      </c>
      <c r="K71" s="24"/>
      <c r="L71" s="58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</row>
    <row r="72" spans="1:74" ht="15.75" hidden="1" customHeight="1" outlineLevel="1">
      <c r="A72" s="11"/>
      <c r="B72" s="16"/>
      <c r="C72" s="30" t="s">
        <v>52</v>
      </c>
      <c r="D72" s="12"/>
      <c r="E72" s="12"/>
      <c r="F72" s="49"/>
      <c r="G72" s="9"/>
      <c r="H72" s="6">
        <f t="shared" si="8"/>
        <v>0</v>
      </c>
      <c r="I72" s="9"/>
      <c r="J72" s="5">
        <f t="shared" si="9"/>
        <v>0</v>
      </c>
      <c r="K72" s="24"/>
      <c r="L72" s="58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</row>
    <row r="73" spans="1:74" ht="15.75" hidden="1" customHeight="1" outlineLevel="1">
      <c r="A73" s="11"/>
      <c r="B73" s="16"/>
      <c r="C73" s="30" t="s">
        <v>73</v>
      </c>
      <c r="D73" s="12" t="s">
        <v>164</v>
      </c>
      <c r="E73" s="12"/>
      <c r="F73" s="49"/>
      <c r="G73" s="9"/>
      <c r="H73" s="6">
        <f t="shared" si="8"/>
        <v>0</v>
      </c>
      <c r="I73" s="9"/>
      <c r="J73" s="5">
        <f t="shared" si="9"/>
        <v>0</v>
      </c>
      <c r="K73" s="24"/>
      <c r="L73" s="58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</row>
    <row r="74" spans="1:74" ht="15.75" hidden="1" customHeight="1" outlineLevel="1">
      <c r="A74" s="11"/>
      <c r="B74" s="16"/>
      <c r="C74" s="30" t="s">
        <v>74</v>
      </c>
      <c r="D74" s="12" t="s">
        <v>164</v>
      </c>
      <c r="E74" s="12"/>
      <c r="F74" s="49"/>
      <c r="G74" s="9"/>
      <c r="H74" s="6">
        <f t="shared" si="8"/>
        <v>0</v>
      </c>
      <c r="I74" s="9"/>
      <c r="J74" s="5">
        <f t="shared" si="9"/>
        <v>0</v>
      </c>
      <c r="K74" s="24"/>
      <c r="L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8"/>
      <c r="Y74" s="66"/>
      <c r="Z74" s="66"/>
      <c r="AA74" s="67"/>
      <c r="AB74" s="66"/>
      <c r="AC74" s="66"/>
      <c r="AD74" s="66"/>
      <c r="AE74" s="67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</row>
    <row r="75" spans="1:74" ht="15.75" hidden="1" customHeight="1" outlineLevel="1">
      <c r="A75" s="11"/>
      <c r="B75" s="16"/>
      <c r="C75" s="30" t="s">
        <v>40</v>
      </c>
      <c r="D75" s="12"/>
      <c r="E75" s="12"/>
      <c r="F75" s="49">
        <v>810</v>
      </c>
      <c r="G75" s="9"/>
      <c r="H75" s="6">
        <f t="shared" si="8"/>
        <v>0</v>
      </c>
      <c r="I75" s="9"/>
      <c r="J75" s="5">
        <f t="shared" ref="J75" si="10">F75-H75</f>
        <v>810</v>
      </c>
      <c r="K75" s="24"/>
      <c r="L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8"/>
      <c r="Y75" s="66"/>
      <c r="Z75" s="66"/>
      <c r="AA75" s="66"/>
      <c r="AB75" s="66"/>
      <c r="AC75" s="66"/>
      <c r="AD75" s="66"/>
      <c r="AE75" s="67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</row>
    <row r="76" spans="1:74" ht="15.75" hidden="1" customHeight="1" outlineLevel="1">
      <c r="A76" s="11"/>
      <c r="B76" s="16"/>
      <c r="C76" s="30" t="s">
        <v>96</v>
      </c>
      <c r="D76" s="12"/>
      <c r="E76" s="12"/>
      <c r="F76" s="49"/>
      <c r="G76" s="9"/>
      <c r="H76" s="6">
        <f t="shared" si="8"/>
        <v>0</v>
      </c>
      <c r="I76" s="9"/>
      <c r="J76" s="5">
        <f t="shared" si="9"/>
        <v>0</v>
      </c>
      <c r="K76" s="24"/>
      <c r="L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7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</row>
    <row r="77" spans="1:74" ht="15.75" hidden="1" customHeight="1" outlineLevel="1">
      <c r="A77" s="11"/>
      <c r="B77" s="16"/>
      <c r="C77" s="30" t="s">
        <v>168</v>
      </c>
      <c r="D77" s="12" t="s">
        <v>169</v>
      </c>
      <c r="E77" s="12"/>
      <c r="F77" s="49"/>
      <c r="G77" s="9"/>
      <c r="H77" s="6">
        <f t="shared" si="8"/>
        <v>0</v>
      </c>
      <c r="I77" s="9"/>
      <c r="J77" s="5">
        <f t="shared" si="9"/>
        <v>0</v>
      </c>
      <c r="K77" s="24"/>
      <c r="L77" s="58"/>
      <c r="M77" s="66"/>
      <c r="N77" s="66"/>
      <c r="O77" s="67"/>
      <c r="P77" s="66"/>
      <c r="Q77" s="67"/>
      <c r="R77" s="66"/>
      <c r="S77" s="67"/>
      <c r="T77" s="66"/>
      <c r="U77" s="67"/>
      <c r="V77" s="66"/>
      <c r="W77" s="66"/>
      <c r="X77" s="66"/>
      <c r="Y77" s="67"/>
      <c r="Z77" s="66"/>
      <c r="AA77" s="67"/>
      <c r="AB77" s="66"/>
      <c r="AC77" s="66"/>
      <c r="AD77" s="66"/>
      <c r="AE77" s="67"/>
      <c r="AF77" s="66"/>
      <c r="AG77" s="67"/>
      <c r="AH77" s="66"/>
      <c r="AI77" s="66"/>
      <c r="AJ77" s="66"/>
      <c r="AK77" s="67"/>
      <c r="AL77" s="66"/>
      <c r="AM77" s="67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7"/>
      <c r="AZ77" s="66"/>
      <c r="BA77" s="66"/>
      <c r="BB77" s="66"/>
      <c r="BC77" s="66"/>
      <c r="BD77" s="66"/>
      <c r="BE77" s="66"/>
      <c r="BF77" s="66"/>
      <c r="BG77" s="66"/>
      <c r="BH77" s="66"/>
      <c r="BI77" s="67"/>
      <c r="BJ77" s="66"/>
      <c r="BK77" s="66"/>
      <c r="BL77" s="66"/>
      <c r="BM77" s="66"/>
      <c r="BN77" s="66"/>
      <c r="BO77" s="67"/>
      <c r="BP77" s="66"/>
      <c r="BQ77" s="66"/>
      <c r="BR77" s="66"/>
      <c r="BS77" s="66"/>
      <c r="BT77" s="66"/>
      <c r="BU77" s="66"/>
      <c r="BV77" s="66"/>
    </row>
    <row r="78" spans="1:74" ht="15.75" hidden="1" customHeight="1" outlineLevel="1">
      <c r="A78" s="11"/>
      <c r="B78" s="16"/>
      <c r="C78" s="29" t="s">
        <v>55</v>
      </c>
      <c r="D78" s="17" t="s">
        <v>85</v>
      </c>
      <c r="E78" s="12"/>
      <c r="F78" s="49"/>
      <c r="G78" s="9"/>
      <c r="H78" s="6">
        <f t="shared" si="8"/>
        <v>0</v>
      </c>
      <c r="I78" s="9"/>
      <c r="J78" s="5">
        <f t="shared" si="9"/>
        <v>0</v>
      </c>
      <c r="K78" s="24"/>
      <c r="L78" s="58"/>
      <c r="M78" s="66"/>
      <c r="N78" s="66"/>
      <c r="O78" s="67"/>
      <c r="P78" s="66"/>
      <c r="Q78" s="67"/>
      <c r="R78" s="66"/>
      <c r="S78" s="67"/>
      <c r="T78" s="66"/>
      <c r="U78" s="67"/>
      <c r="V78" s="66"/>
      <c r="W78" s="66"/>
      <c r="X78" s="66"/>
      <c r="Y78" s="67"/>
      <c r="Z78" s="66"/>
      <c r="AA78" s="66"/>
      <c r="AB78" s="66"/>
      <c r="AC78" s="66"/>
      <c r="AD78" s="66"/>
      <c r="AE78" s="67"/>
      <c r="AF78" s="66"/>
      <c r="AG78" s="67"/>
      <c r="AH78" s="66"/>
      <c r="AI78" s="66"/>
      <c r="AJ78" s="66"/>
      <c r="AK78" s="67"/>
      <c r="AL78" s="66"/>
      <c r="AM78" s="67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7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</row>
    <row r="79" spans="1:74" ht="15.75" hidden="1" customHeight="1" outlineLevel="1">
      <c r="A79" s="11"/>
      <c r="B79" s="16"/>
      <c r="C79" s="30" t="s">
        <v>84</v>
      </c>
      <c r="D79" s="12"/>
      <c r="E79" s="12"/>
      <c r="F79" s="49"/>
      <c r="G79" s="9"/>
      <c r="H79" s="6">
        <f t="shared" si="8"/>
        <v>0</v>
      </c>
      <c r="I79" s="9"/>
      <c r="J79" s="5">
        <f t="shared" si="9"/>
        <v>0</v>
      </c>
      <c r="K79" s="24"/>
      <c r="L79" s="58"/>
      <c r="M79" s="67"/>
      <c r="N79" s="66"/>
      <c r="O79" s="67"/>
      <c r="P79" s="66"/>
      <c r="Q79" s="67"/>
      <c r="R79" s="66"/>
      <c r="S79" s="67"/>
      <c r="T79" s="66"/>
      <c r="U79" s="67"/>
      <c r="V79" s="66"/>
      <c r="W79" s="67"/>
      <c r="X79" s="66"/>
      <c r="Y79" s="66"/>
      <c r="Z79" s="66"/>
      <c r="AA79" s="67"/>
      <c r="AB79" s="66"/>
      <c r="AC79" s="67"/>
      <c r="AD79" s="66"/>
      <c r="AE79" s="67"/>
      <c r="AF79" s="66"/>
      <c r="AG79" s="66"/>
      <c r="AH79" s="66"/>
      <c r="AI79" s="66"/>
      <c r="AJ79" s="66"/>
      <c r="AK79" s="66"/>
      <c r="AL79" s="66"/>
      <c r="AM79" s="67"/>
      <c r="AN79" s="66"/>
      <c r="AO79" s="67"/>
      <c r="AP79" s="66"/>
      <c r="AQ79" s="67"/>
      <c r="AR79" s="66"/>
      <c r="AS79" s="66"/>
      <c r="AT79" s="66"/>
      <c r="AU79" s="67"/>
      <c r="AV79" s="66"/>
      <c r="AW79" s="66"/>
      <c r="AX79" s="66"/>
      <c r="AY79" s="67"/>
      <c r="AZ79" s="66"/>
      <c r="BA79" s="67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7"/>
      <c r="BP79" s="66"/>
      <c r="BQ79" s="66"/>
      <c r="BR79" s="66"/>
      <c r="BS79" s="66"/>
      <c r="BT79" s="66"/>
      <c r="BU79" s="66"/>
      <c r="BV79" s="66"/>
    </row>
    <row r="80" spans="1:74" ht="15.75" hidden="1" customHeight="1" outlineLevel="1">
      <c r="A80" s="11"/>
      <c r="B80" s="16"/>
      <c r="C80" s="30" t="s">
        <v>89</v>
      </c>
      <c r="D80" s="12"/>
      <c r="E80" s="12"/>
      <c r="F80" s="49"/>
      <c r="G80" s="9"/>
      <c r="H80" s="6">
        <f t="shared" si="8"/>
        <v>0</v>
      </c>
      <c r="I80" s="9"/>
      <c r="J80" s="5">
        <f t="shared" si="9"/>
        <v>0</v>
      </c>
      <c r="K80" s="24"/>
      <c r="L80" s="58"/>
      <c r="M80" s="67"/>
      <c r="N80" s="66"/>
      <c r="O80" s="67"/>
      <c r="P80" s="66"/>
      <c r="Q80" s="67"/>
      <c r="R80" s="66"/>
      <c r="S80" s="66"/>
      <c r="T80" s="66"/>
      <c r="U80" s="67"/>
      <c r="V80" s="66"/>
      <c r="W80" s="66"/>
      <c r="X80" s="66"/>
      <c r="Y80" s="66"/>
      <c r="Z80" s="66"/>
      <c r="AA80" s="67"/>
      <c r="AB80" s="66"/>
      <c r="AC80" s="67"/>
      <c r="AD80" s="66"/>
      <c r="AE80" s="66"/>
      <c r="AF80" s="66"/>
      <c r="AG80" s="67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7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</row>
    <row r="81" spans="1:74" ht="15.75" hidden="1" customHeight="1" outlineLevel="1">
      <c r="A81" s="11"/>
      <c r="B81" s="16"/>
      <c r="C81" s="30" t="s">
        <v>13</v>
      </c>
      <c r="D81" s="12" t="s">
        <v>170</v>
      </c>
      <c r="E81" s="12"/>
      <c r="F81" s="49"/>
      <c r="G81" s="9"/>
      <c r="H81" s="6">
        <f t="shared" si="8"/>
        <v>0</v>
      </c>
      <c r="I81" s="9"/>
      <c r="J81" s="5">
        <f t="shared" si="9"/>
        <v>0</v>
      </c>
      <c r="K81" s="24"/>
      <c r="L81" s="58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</row>
    <row r="82" spans="1:74" ht="15.75" hidden="1" customHeight="1" outlineLevel="1">
      <c r="A82" s="11"/>
      <c r="B82" s="16"/>
      <c r="C82" s="30" t="s">
        <v>14</v>
      </c>
      <c r="D82" s="12" t="s">
        <v>170</v>
      </c>
      <c r="E82" s="12"/>
      <c r="F82" s="49"/>
      <c r="G82" s="9"/>
      <c r="H82" s="6">
        <f t="shared" si="8"/>
        <v>0</v>
      </c>
      <c r="I82" s="9"/>
      <c r="J82" s="5">
        <f t="shared" si="9"/>
        <v>0</v>
      </c>
      <c r="K82" s="24"/>
      <c r="L82" s="58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</row>
    <row r="83" spans="1:74" ht="15.75" hidden="1" customHeight="1" outlineLevel="1">
      <c r="A83" s="11"/>
      <c r="B83" s="16"/>
      <c r="C83" s="30" t="s">
        <v>118</v>
      </c>
      <c r="D83" s="12"/>
      <c r="E83" s="12"/>
      <c r="F83" s="49"/>
      <c r="G83" s="9"/>
      <c r="H83" s="6">
        <f t="shared" si="8"/>
        <v>0</v>
      </c>
      <c r="I83" s="9"/>
      <c r="J83" s="5">
        <f t="shared" ref="J83" si="11">F83-H83</f>
        <v>0</v>
      </c>
      <c r="K83" s="24"/>
      <c r="L83" s="58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</row>
    <row r="84" spans="1:74" ht="15.75" hidden="1" customHeight="1" outlineLevel="1">
      <c r="A84" s="11"/>
      <c r="B84" s="16"/>
      <c r="C84" s="29" t="s">
        <v>53</v>
      </c>
      <c r="D84" s="12"/>
      <c r="E84" s="12"/>
      <c r="F84" s="49"/>
      <c r="G84" s="9"/>
      <c r="H84" s="6">
        <f t="shared" si="8"/>
        <v>0</v>
      </c>
      <c r="I84" s="9"/>
      <c r="J84" s="5">
        <f t="shared" si="9"/>
        <v>0</v>
      </c>
      <c r="K84" s="24"/>
      <c r="L84" s="58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</row>
    <row r="85" spans="1:74" ht="15.75" hidden="1" customHeight="1" outlineLevel="1">
      <c r="A85" s="11"/>
      <c r="B85" s="16"/>
      <c r="C85" s="31"/>
      <c r="D85" s="12"/>
      <c r="E85" s="12"/>
      <c r="F85" s="7"/>
      <c r="G85" s="9"/>
      <c r="H85" s="6"/>
      <c r="I85" s="9"/>
      <c r="J85" s="5"/>
      <c r="K85" s="24"/>
      <c r="L85" s="58"/>
      <c r="M85" s="74"/>
      <c r="N85" s="71"/>
      <c r="O85" s="2"/>
      <c r="P85" s="3"/>
      <c r="Q85" s="74"/>
      <c r="R85" s="71"/>
      <c r="S85" s="2"/>
      <c r="T85" s="3"/>
      <c r="U85" s="74"/>
      <c r="V85" s="71"/>
      <c r="W85" s="2"/>
      <c r="X85" s="3"/>
      <c r="Y85" s="74"/>
      <c r="Z85" s="71"/>
      <c r="AA85" s="3"/>
      <c r="AB85" s="3"/>
      <c r="AC85" s="74"/>
      <c r="AD85" s="71"/>
      <c r="AE85" s="3"/>
      <c r="AF85" s="3"/>
      <c r="AG85" s="74"/>
      <c r="AH85" s="71"/>
      <c r="AI85" s="2"/>
      <c r="AJ85" s="3"/>
      <c r="AK85" s="74"/>
      <c r="AL85" s="71"/>
      <c r="AM85" s="3"/>
      <c r="AN85" s="3"/>
      <c r="AO85" s="74"/>
      <c r="AP85" s="71"/>
      <c r="AQ85" s="76"/>
      <c r="AR85" s="3"/>
      <c r="AS85" s="75"/>
      <c r="AT85" s="71"/>
      <c r="AU85" s="76"/>
      <c r="AV85" s="3"/>
      <c r="AW85" s="74"/>
      <c r="AX85" s="71"/>
      <c r="AY85" s="76"/>
      <c r="AZ85" s="3"/>
      <c r="BA85" s="74"/>
      <c r="BB85" s="71"/>
      <c r="BC85" s="3"/>
      <c r="BD85" s="3"/>
      <c r="BE85" s="74"/>
      <c r="BF85" s="71"/>
      <c r="BG85" s="3"/>
      <c r="BH85" s="3"/>
      <c r="BI85" s="74"/>
      <c r="BJ85" s="71"/>
      <c r="BK85" s="3"/>
      <c r="BL85" s="3"/>
      <c r="BM85" s="74"/>
      <c r="BN85" s="71"/>
      <c r="BO85" s="3"/>
      <c r="BP85" s="3"/>
      <c r="BQ85" s="74"/>
      <c r="BR85" s="71"/>
      <c r="BS85" s="3"/>
      <c r="BT85" s="3"/>
      <c r="BU85" s="74"/>
      <c r="BV85" s="71"/>
    </row>
    <row r="86" spans="1:74" ht="15.75" hidden="1" customHeight="1" outlineLevel="1">
      <c r="A86" s="11"/>
      <c r="B86" s="14"/>
      <c r="C86" s="21" t="str">
        <f>"Razem "&amp;C66</f>
        <v>Razem Mieszkanie własne</v>
      </c>
      <c r="D86" s="21"/>
      <c r="E86" s="21"/>
      <c r="F86" s="22">
        <f>SUM(F67:F85)</f>
        <v>1410</v>
      </c>
      <c r="G86" s="22"/>
      <c r="H86" s="22">
        <f>SUM(H67:H85)</f>
        <v>0</v>
      </c>
      <c r="I86" s="13"/>
      <c r="J86" s="22">
        <f>SUM(J67:J85)</f>
        <v>1410</v>
      </c>
      <c r="K86" s="26"/>
      <c r="L86" s="58"/>
      <c r="M86" s="74"/>
      <c r="N86" s="71"/>
      <c r="O86" s="2"/>
      <c r="P86" s="3"/>
      <c r="Q86" s="74"/>
      <c r="R86" s="71"/>
      <c r="S86" s="2"/>
      <c r="T86" s="3"/>
      <c r="U86" s="74"/>
      <c r="V86" s="71"/>
      <c r="W86" s="2"/>
      <c r="X86" s="3"/>
      <c r="Y86" s="75"/>
      <c r="Z86" s="71"/>
      <c r="AA86" s="3"/>
      <c r="AB86" s="3"/>
      <c r="AC86" s="74"/>
      <c r="AD86" s="71"/>
      <c r="AE86" s="3"/>
      <c r="AF86" s="3"/>
      <c r="AG86" s="74"/>
      <c r="AH86" s="71"/>
      <c r="AI86" s="2"/>
      <c r="AJ86" s="3"/>
      <c r="AK86" s="74"/>
      <c r="AL86" s="71"/>
      <c r="AM86" s="3"/>
      <c r="AN86" s="3"/>
      <c r="AO86" s="74"/>
      <c r="AP86" s="71"/>
      <c r="AQ86" s="76"/>
      <c r="AR86" s="3"/>
      <c r="AS86" s="74"/>
      <c r="AT86" s="71"/>
      <c r="AU86" s="3"/>
      <c r="AV86" s="3"/>
      <c r="AW86" s="74"/>
      <c r="AX86" s="71"/>
      <c r="AY86" s="3"/>
      <c r="AZ86" s="3"/>
      <c r="BA86" s="74"/>
      <c r="BB86" s="71"/>
      <c r="BC86" s="3"/>
      <c r="BD86" s="3"/>
      <c r="BE86" s="74"/>
      <c r="BF86" s="71"/>
      <c r="BG86" s="3"/>
      <c r="BH86" s="3"/>
      <c r="BI86" s="74"/>
      <c r="BJ86" s="71"/>
      <c r="BK86" s="3"/>
      <c r="BL86" s="3"/>
      <c r="BM86" s="74"/>
      <c r="BN86" s="71"/>
      <c r="BO86" s="3"/>
      <c r="BP86" s="3"/>
      <c r="BQ86" s="74"/>
      <c r="BR86" s="71"/>
      <c r="BS86" s="76"/>
      <c r="BT86" s="3"/>
      <c r="BU86" s="74"/>
      <c r="BV86" s="71"/>
    </row>
    <row r="87" spans="1:74" hidden="1" outlineLevel="1">
      <c r="A87" s="11"/>
      <c r="B87" s="11"/>
      <c r="C87" s="11"/>
      <c r="D87" s="11"/>
      <c r="E87" s="45"/>
      <c r="F87" s="11"/>
      <c r="H87" s="11"/>
      <c r="I87" s="27"/>
      <c r="J87" s="11"/>
      <c r="K87" s="11"/>
      <c r="L87" s="58"/>
      <c r="M87" s="74"/>
      <c r="N87" s="71"/>
      <c r="O87" s="2"/>
      <c r="P87" s="3"/>
      <c r="Q87" s="74"/>
      <c r="R87" s="71"/>
      <c r="S87" s="2"/>
      <c r="T87" s="3"/>
      <c r="U87" s="74"/>
      <c r="V87" s="71"/>
      <c r="W87" s="2"/>
      <c r="X87" s="3"/>
      <c r="Y87" s="74"/>
      <c r="Z87" s="71"/>
      <c r="AA87" s="3"/>
      <c r="AB87" s="3"/>
      <c r="AC87" s="74"/>
      <c r="AD87" s="71"/>
      <c r="AE87" s="3"/>
      <c r="AF87" s="3"/>
      <c r="AG87" s="74"/>
      <c r="AH87" s="71"/>
      <c r="AI87" s="2"/>
      <c r="AJ87" s="3"/>
      <c r="AK87" s="74"/>
      <c r="AL87" s="71"/>
      <c r="AM87" s="3"/>
      <c r="AN87" s="3"/>
      <c r="AO87" s="74"/>
      <c r="AP87" s="71"/>
      <c r="AQ87" s="3"/>
      <c r="AR87" s="3"/>
      <c r="AS87" s="74"/>
      <c r="AT87" s="71"/>
      <c r="AU87" s="76"/>
      <c r="AV87" s="3"/>
      <c r="AW87" s="74"/>
      <c r="AX87" s="71"/>
      <c r="AY87" s="3"/>
      <c r="AZ87" s="3"/>
      <c r="BA87" s="74"/>
      <c r="BB87" s="71"/>
      <c r="BC87" s="76"/>
      <c r="BD87" s="3"/>
      <c r="BE87" s="74"/>
      <c r="BF87" s="71"/>
      <c r="BG87" s="3"/>
      <c r="BH87" s="3"/>
      <c r="BI87" s="74"/>
      <c r="BJ87" s="71"/>
      <c r="BK87" s="3"/>
      <c r="BL87" s="3"/>
      <c r="BM87" s="74"/>
      <c r="BN87" s="71"/>
      <c r="BO87" s="3"/>
      <c r="BP87" s="3"/>
      <c r="BQ87" s="74"/>
      <c r="BR87" s="71"/>
      <c r="BS87" s="3"/>
      <c r="BT87" s="3"/>
      <c r="BU87" s="74"/>
      <c r="BV87" s="71"/>
    </row>
    <row r="88" spans="1:74" ht="30" customHeight="1" collapsed="1">
      <c r="A88" s="11"/>
      <c r="B88" s="32"/>
      <c r="C88" s="33" t="s">
        <v>3</v>
      </c>
      <c r="D88" s="34"/>
      <c r="E88" s="35"/>
      <c r="F88" s="97">
        <f>SUM(F89:F94)</f>
        <v>0</v>
      </c>
      <c r="G88" s="34"/>
      <c r="H88" s="97">
        <f>SUM(H89:H94)</f>
        <v>0</v>
      </c>
      <c r="I88" s="36"/>
      <c r="J88" s="98">
        <f>SUM(J89:J94)</f>
        <v>0</v>
      </c>
      <c r="K88" s="37"/>
      <c r="L88" s="58"/>
      <c r="M88" s="74"/>
      <c r="N88" s="71"/>
      <c r="O88" s="2"/>
      <c r="P88" s="3"/>
      <c r="Q88" s="74"/>
      <c r="R88" s="71"/>
      <c r="S88" s="2"/>
      <c r="T88" s="3"/>
      <c r="U88" s="74"/>
      <c r="V88" s="71"/>
      <c r="W88" s="2"/>
      <c r="X88" s="3"/>
      <c r="Y88" s="74"/>
      <c r="Z88" s="71"/>
      <c r="AA88" s="3"/>
      <c r="AB88" s="3"/>
      <c r="AC88" s="74"/>
      <c r="AD88" s="71"/>
      <c r="AE88" s="3"/>
      <c r="AF88" s="3"/>
      <c r="AG88" s="74"/>
      <c r="AH88" s="71"/>
      <c r="AI88" s="2"/>
      <c r="AJ88" s="3"/>
      <c r="AK88" s="74"/>
      <c r="AL88" s="71"/>
      <c r="AM88" s="3"/>
      <c r="AN88" s="3"/>
      <c r="AO88" s="74"/>
      <c r="AP88" s="71"/>
      <c r="AQ88" s="3"/>
      <c r="AR88" s="3"/>
      <c r="AS88" s="74"/>
      <c r="AT88" s="71"/>
      <c r="AU88" s="3"/>
      <c r="AV88" s="3"/>
      <c r="AW88" s="74"/>
      <c r="AX88" s="71"/>
      <c r="AY88" s="3"/>
      <c r="AZ88" s="3"/>
      <c r="BA88" s="74"/>
      <c r="BB88" s="71"/>
      <c r="BC88" s="3"/>
      <c r="BD88" s="3"/>
      <c r="BE88" s="74"/>
      <c r="BF88" s="71"/>
      <c r="BG88" s="3"/>
      <c r="BH88" s="3"/>
      <c r="BI88" s="74"/>
      <c r="BJ88" s="71"/>
      <c r="BK88" s="3"/>
      <c r="BL88" s="3"/>
      <c r="BM88" s="74"/>
      <c r="BN88" s="71"/>
      <c r="BO88" s="3"/>
      <c r="BP88" s="3"/>
      <c r="BQ88" s="74"/>
      <c r="BR88" s="71"/>
      <c r="BS88" s="3"/>
      <c r="BT88" s="3"/>
      <c r="BU88" s="74"/>
      <c r="BV88" s="71"/>
    </row>
    <row r="89" spans="1:74" ht="15.75" hidden="1" customHeight="1" outlineLevel="1">
      <c r="A89" s="11"/>
      <c r="B89" s="15"/>
      <c r="C89" s="28" t="s">
        <v>24</v>
      </c>
      <c r="D89" s="4" t="s">
        <v>88</v>
      </c>
      <c r="E89" s="4"/>
      <c r="F89" s="49"/>
      <c r="G89" s="10"/>
      <c r="H89" s="6">
        <f t="shared" ref="H89:H93" si="12">SUM(M89:BV89)</f>
        <v>0</v>
      </c>
      <c r="I89" s="10"/>
      <c r="J89" s="5">
        <f t="shared" ref="J89:J93" si="13">F89-H89</f>
        <v>0</v>
      </c>
      <c r="K89" s="23"/>
      <c r="L89" s="58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</row>
    <row r="90" spans="1:74" ht="15.75" hidden="1" customHeight="1" outlineLevel="1">
      <c r="A90" s="11"/>
      <c r="B90" s="16"/>
      <c r="C90" s="31" t="s">
        <v>23</v>
      </c>
      <c r="E90" s="12"/>
      <c r="F90" s="49"/>
      <c r="G90" s="9"/>
      <c r="H90" s="6">
        <f t="shared" si="12"/>
        <v>0</v>
      </c>
      <c r="I90" s="9"/>
      <c r="J90" s="5">
        <f t="shared" si="13"/>
        <v>0</v>
      </c>
      <c r="K90" s="24"/>
      <c r="L90" s="58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</row>
    <row r="91" spans="1:74" ht="15.75" hidden="1" customHeight="1" outlineLevel="1">
      <c r="A91" s="11"/>
      <c r="B91" s="16"/>
      <c r="C91" s="31" t="s">
        <v>22</v>
      </c>
      <c r="D91" s="12"/>
      <c r="E91" s="12"/>
      <c r="F91" s="49"/>
      <c r="G91" s="9"/>
      <c r="H91" s="6">
        <f t="shared" si="12"/>
        <v>0</v>
      </c>
      <c r="I91" s="9"/>
      <c r="J91" s="5">
        <f t="shared" si="13"/>
        <v>0</v>
      </c>
      <c r="K91" s="24"/>
      <c r="L91" s="58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</row>
    <row r="92" spans="1:74" ht="15.75" hidden="1" customHeight="1" outlineLevel="1">
      <c r="A92" s="11"/>
      <c r="B92" s="16"/>
      <c r="C92" s="29" t="s">
        <v>86</v>
      </c>
      <c r="D92" s="12" t="s">
        <v>87</v>
      </c>
      <c r="E92" s="12"/>
      <c r="F92" s="49"/>
      <c r="G92" s="9"/>
      <c r="H92" s="6">
        <f t="shared" si="12"/>
        <v>0</v>
      </c>
      <c r="I92" s="9"/>
      <c r="J92" s="5">
        <f t="shared" si="13"/>
        <v>0</v>
      </c>
      <c r="K92" s="24"/>
      <c r="L92" s="58"/>
      <c r="M92" s="66"/>
      <c r="N92" s="66"/>
      <c r="O92" s="67"/>
      <c r="P92" s="66"/>
      <c r="Q92" s="66"/>
      <c r="R92" s="66"/>
      <c r="S92" s="66"/>
      <c r="T92" s="66"/>
      <c r="U92" s="67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</row>
    <row r="93" spans="1:74" ht="15.75" hidden="1" customHeight="1" outlineLevel="1">
      <c r="A93" s="11"/>
      <c r="B93" s="16"/>
      <c r="C93" s="29" t="s">
        <v>53</v>
      </c>
      <c r="D93" s="12"/>
      <c r="E93" s="12"/>
      <c r="F93" s="49"/>
      <c r="G93" s="9"/>
      <c r="H93" s="6">
        <f t="shared" si="12"/>
        <v>0</v>
      </c>
      <c r="I93" s="9"/>
      <c r="J93" s="5">
        <f t="shared" si="13"/>
        <v>0</v>
      </c>
      <c r="K93" s="24"/>
      <c r="L93" s="58"/>
      <c r="M93" s="66"/>
      <c r="N93" s="66"/>
      <c r="O93" s="67"/>
      <c r="P93" s="66"/>
      <c r="Q93" s="67"/>
      <c r="R93" s="66"/>
      <c r="S93" s="66"/>
      <c r="T93" s="66"/>
      <c r="U93" s="67"/>
      <c r="V93" s="87"/>
      <c r="W93" s="67"/>
      <c r="X93" s="64"/>
      <c r="Y93" s="66"/>
      <c r="Z93" s="66"/>
      <c r="AA93" s="67"/>
      <c r="AB93" s="66"/>
      <c r="AC93" s="67"/>
      <c r="AD93" s="66"/>
      <c r="AE93" s="67"/>
      <c r="AF93" s="66"/>
      <c r="AG93" s="67"/>
      <c r="AH93" s="66"/>
      <c r="AI93" s="66"/>
      <c r="AJ93" s="66"/>
      <c r="AK93" s="67"/>
      <c r="AL93" s="66"/>
      <c r="AM93" s="66"/>
      <c r="AN93" s="66"/>
      <c r="AO93" s="66"/>
      <c r="AP93" s="66"/>
      <c r="AQ93" s="67"/>
      <c r="AR93" s="66"/>
      <c r="AS93" s="67"/>
      <c r="AT93" s="66"/>
      <c r="AU93" s="67"/>
      <c r="AV93" s="66"/>
      <c r="AW93" s="67"/>
      <c r="AX93" s="66"/>
      <c r="AY93" s="67"/>
      <c r="AZ93" s="66"/>
      <c r="BA93" s="67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7"/>
      <c r="BN93" s="66"/>
      <c r="BO93" s="67"/>
      <c r="BP93" s="66"/>
      <c r="BQ93" s="67"/>
      <c r="BR93" s="66"/>
      <c r="BS93" s="67"/>
      <c r="BT93" s="66"/>
      <c r="BU93" s="66"/>
      <c r="BV93" s="66"/>
    </row>
    <row r="94" spans="1:74" ht="15.75" hidden="1" customHeight="1" outlineLevel="1">
      <c r="A94" s="11"/>
      <c r="B94" s="16"/>
      <c r="C94" s="30"/>
      <c r="D94" s="12"/>
      <c r="E94" s="12"/>
      <c r="F94" s="5"/>
      <c r="G94" s="9"/>
      <c r="H94" s="6"/>
      <c r="I94" s="9"/>
      <c r="J94" s="5"/>
      <c r="K94" s="24"/>
      <c r="L94" s="58"/>
      <c r="M94" s="74"/>
      <c r="N94" s="71"/>
      <c r="O94" s="1"/>
      <c r="P94" s="3"/>
      <c r="Q94" s="74"/>
      <c r="R94" s="71"/>
      <c r="S94" s="1"/>
      <c r="T94" s="3"/>
      <c r="U94" s="74"/>
      <c r="V94" s="71"/>
      <c r="W94" s="1"/>
      <c r="X94" s="3"/>
      <c r="Y94" s="75"/>
      <c r="Z94" s="71"/>
      <c r="AA94" s="3"/>
      <c r="AB94" s="3"/>
      <c r="AC94" s="75"/>
      <c r="AD94" s="71"/>
      <c r="AE94" s="3"/>
      <c r="AF94" s="3"/>
      <c r="AG94" s="75"/>
      <c r="AH94" s="71"/>
      <c r="AI94" s="2"/>
      <c r="AJ94" s="3"/>
      <c r="AK94" s="75"/>
      <c r="AL94" s="71"/>
      <c r="AM94" s="3"/>
      <c r="AN94" s="3"/>
      <c r="AO94" s="75"/>
      <c r="AP94" s="71"/>
      <c r="AQ94" s="3"/>
      <c r="AR94" s="3"/>
      <c r="AS94" s="74"/>
      <c r="AT94" s="71"/>
      <c r="AU94" s="3"/>
      <c r="AV94" s="3"/>
      <c r="AW94" s="75"/>
      <c r="AX94" s="71"/>
      <c r="AY94" s="76"/>
      <c r="AZ94" s="3"/>
      <c r="BA94" s="74"/>
      <c r="BB94" s="71"/>
      <c r="BC94" s="3"/>
      <c r="BD94" s="3"/>
      <c r="BE94" s="75"/>
      <c r="BF94" s="71"/>
      <c r="BG94" s="3"/>
      <c r="BH94" s="3"/>
      <c r="BI94" s="74"/>
      <c r="BJ94" s="71"/>
      <c r="BK94" s="3"/>
      <c r="BL94" s="3"/>
      <c r="BM94" s="74"/>
      <c r="BN94" s="71"/>
      <c r="BO94" s="76"/>
      <c r="BP94" s="3"/>
      <c r="BQ94" s="74"/>
      <c r="BR94" s="71"/>
      <c r="BS94" s="3"/>
      <c r="BT94" s="3"/>
      <c r="BU94" s="74"/>
      <c r="BV94" s="71"/>
    </row>
    <row r="95" spans="1:74" ht="15.75" hidden="1" customHeight="1" outlineLevel="1">
      <c r="A95" s="11"/>
      <c r="B95" s="14"/>
      <c r="C95" s="21" t="str">
        <f>"Razem "&amp;C88</f>
        <v>Razem Telekomunikacja</v>
      </c>
      <c r="D95" s="21"/>
      <c r="E95" s="21"/>
      <c r="F95" s="22">
        <f>SUM(F89:F94)</f>
        <v>0</v>
      </c>
      <c r="G95" s="22"/>
      <c r="H95" s="22">
        <f>SUM(H89:H94)</f>
        <v>0</v>
      </c>
      <c r="I95" s="13"/>
      <c r="J95" s="22">
        <f>SUM(J89:J94)</f>
        <v>0</v>
      </c>
      <c r="K95" s="26"/>
      <c r="L95" s="58"/>
      <c r="M95" s="75"/>
      <c r="N95" s="71"/>
      <c r="O95" s="1"/>
      <c r="P95" s="3"/>
      <c r="Q95" s="74"/>
      <c r="R95" s="71"/>
      <c r="S95" s="2"/>
      <c r="T95" s="3"/>
      <c r="U95" s="75"/>
      <c r="V95" s="71"/>
      <c r="W95" s="1"/>
      <c r="X95" s="3"/>
      <c r="Y95" s="75"/>
      <c r="Z95" s="71"/>
      <c r="AA95" s="76"/>
      <c r="AB95" s="3"/>
      <c r="AC95" s="74"/>
      <c r="AD95" s="71"/>
      <c r="AE95" s="3"/>
      <c r="AF95" s="3"/>
      <c r="AG95" s="74"/>
      <c r="AH95" s="71"/>
      <c r="AI95" s="1"/>
      <c r="AJ95" s="3"/>
      <c r="AK95" s="74"/>
      <c r="AL95" s="71"/>
      <c r="AM95" s="3"/>
      <c r="AN95" s="3"/>
      <c r="AO95" s="75"/>
      <c r="AP95" s="71"/>
      <c r="AQ95" s="3"/>
      <c r="AR95" s="3"/>
      <c r="AS95" s="74"/>
      <c r="AT95" s="71"/>
      <c r="AU95" s="3"/>
      <c r="AV95" s="3"/>
      <c r="AW95" s="74"/>
      <c r="AX95" s="71"/>
      <c r="AY95" s="3"/>
      <c r="AZ95" s="3"/>
      <c r="BA95" s="74"/>
      <c r="BB95" s="71"/>
      <c r="BC95" s="3"/>
      <c r="BD95" s="3"/>
      <c r="BE95" s="74"/>
      <c r="BF95" s="71"/>
      <c r="BG95" s="3"/>
      <c r="BH95" s="3"/>
      <c r="BI95" s="74"/>
      <c r="BJ95" s="71"/>
      <c r="BK95" s="3"/>
      <c r="BL95" s="3"/>
      <c r="BM95" s="74"/>
      <c r="BN95" s="71"/>
      <c r="BO95" s="3"/>
      <c r="BP95" s="3"/>
      <c r="BQ95" s="75"/>
      <c r="BR95" s="71"/>
      <c r="BS95" s="3"/>
      <c r="BT95" s="3"/>
      <c r="BU95" s="74"/>
      <c r="BV95" s="71"/>
    </row>
    <row r="96" spans="1:74" hidden="1" outlineLevel="1">
      <c r="A96" s="11"/>
      <c r="B96" s="11"/>
      <c r="C96" s="11"/>
      <c r="D96" s="11"/>
      <c r="E96" s="45"/>
      <c r="F96" s="11"/>
      <c r="H96" s="11"/>
      <c r="I96" s="27"/>
      <c r="J96" s="11"/>
      <c r="K96" s="11"/>
      <c r="L96" s="58"/>
      <c r="M96" s="75"/>
      <c r="N96" s="71"/>
      <c r="O96" s="2"/>
      <c r="P96" s="3"/>
      <c r="Q96" s="74"/>
      <c r="R96" s="71"/>
      <c r="S96" s="2"/>
      <c r="T96" s="3"/>
      <c r="U96" s="74"/>
      <c r="V96" s="71"/>
      <c r="W96" s="2"/>
      <c r="X96" s="3"/>
      <c r="Y96" s="74"/>
      <c r="Z96" s="71"/>
      <c r="AA96" s="3"/>
      <c r="AB96" s="3"/>
      <c r="AC96" s="75"/>
      <c r="AD96" s="71"/>
      <c r="AE96" s="3"/>
      <c r="AF96" s="3"/>
      <c r="AG96" s="74"/>
      <c r="AH96" s="71"/>
      <c r="AI96" s="2"/>
      <c r="AJ96" s="3"/>
      <c r="AK96" s="74"/>
      <c r="AL96" s="71"/>
      <c r="AM96" s="3"/>
      <c r="AN96" s="3"/>
      <c r="AO96" s="74"/>
      <c r="AP96" s="71"/>
      <c r="AQ96" s="3"/>
      <c r="AR96" s="3"/>
      <c r="AS96" s="74"/>
      <c r="AT96" s="71"/>
      <c r="AU96" s="76"/>
      <c r="AV96" s="3"/>
      <c r="AW96" s="74"/>
      <c r="AX96" s="71"/>
      <c r="AY96" s="3"/>
      <c r="AZ96" s="3"/>
      <c r="BA96" s="74"/>
      <c r="BB96" s="71"/>
      <c r="BC96" s="3"/>
      <c r="BD96" s="3"/>
      <c r="BE96" s="74"/>
      <c r="BF96" s="71"/>
      <c r="BG96" s="3"/>
      <c r="BH96" s="3"/>
      <c r="BI96" s="74"/>
      <c r="BJ96" s="71"/>
      <c r="BK96" s="3"/>
      <c r="BL96" s="3"/>
      <c r="BM96" s="74"/>
      <c r="BN96" s="71"/>
      <c r="BO96" s="3"/>
      <c r="BP96" s="3"/>
      <c r="BQ96" s="74"/>
      <c r="BR96" s="71"/>
      <c r="BS96" s="3"/>
      <c r="BT96" s="3"/>
      <c r="BU96" s="74"/>
      <c r="BV96" s="71"/>
    </row>
    <row r="97" spans="1:74" ht="30" customHeight="1" collapsed="1">
      <c r="A97" s="11"/>
      <c r="B97" s="32"/>
      <c r="C97" s="33" t="s">
        <v>2</v>
      </c>
      <c r="D97" s="34"/>
      <c r="E97" s="35"/>
      <c r="F97" s="97">
        <f>SUM(F98:F111)</f>
        <v>0</v>
      </c>
      <c r="G97" s="34"/>
      <c r="H97" s="97">
        <f>SUM(H98:H111)</f>
        <v>0</v>
      </c>
      <c r="I97" s="36"/>
      <c r="J97" s="98">
        <f>SUM(J98:J111)</f>
        <v>0</v>
      </c>
      <c r="K97" s="37"/>
      <c r="L97" s="58"/>
      <c r="M97" s="74"/>
      <c r="N97" s="71"/>
      <c r="O97" s="2"/>
      <c r="P97" s="3"/>
      <c r="Q97" s="74"/>
      <c r="R97" s="71"/>
      <c r="S97" s="2"/>
      <c r="T97" s="3"/>
      <c r="U97" s="74"/>
      <c r="V97" s="71"/>
      <c r="W97" s="2"/>
      <c r="X97" s="3"/>
      <c r="Y97" s="74"/>
      <c r="Z97" s="71"/>
      <c r="AA97" s="3"/>
      <c r="AB97" s="3"/>
      <c r="AC97" s="75"/>
      <c r="AD97" s="71"/>
      <c r="AE97" s="3"/>
      <c r="AF97" s="3"/>
      <c r="AG97" s="74"/>
      <c r="AH97" s="71"/>
      <c r="AI97" s="2"/>
      <c r="AJ97" s="3"/>
      <c r="AK97" s="74"/>
      <c r="AL97" s="71"/>
      <c r="AM97" s="3"/>
      <c r="AN97" s="3"/>
      <c r="AO97" s="74"/>
      <c r="AP97" s="71"/>
      <c r="AQ97" s="3"/>
      <c r="AR97" s="3"/>
      <c r="AS97" s="74"/>
      <c r="AT97" s="71"/>
      <c r="AU97" s="76"/>
      <c r="AV97" s="3"/>
      <c r="AW97" s="74"/>
      <c r="AX97" s="71"/>
      <c r="AY97" s="3"/>
      <c r="AZ97" s="3"/>
      <c r="BA97" s="74"/>
      <c r="BB97" s="71"/>
      <c r="BC97" s="3"/>
      <c r="BD97" s="3"/>
      <c r="BE97" s="74"/>
      <c r="BF97" s="71"/>
      <c r="BG97" s="3"/>
      <c r="BH97" s="3"/>
      <c r="BI97" s="74"/>
      <c r="BJ97" s="71"/>
      <c r="BK97" s="3"/>
      <c r="BL97" s="3"/>
      <c r="BM97" s="74"/>
      <c r="BN97" s="71"/>
      <c r="BO97" s="3"/>
      <c r="BP97" s="3"/>
      <c r="BQ97" s="74"/>
      <c r="BR97" s="71"/>
      <c r="BS97" s="3"/>
      <c r="BT97" s="3"/>
      <c r="BU97" s="74"/>
      <c r="BV97" s="71"/>
    </row>
    <row r="98" spans="1:74" ht="15.75" hidden="1" customHeight="1" outlineLevel="1">
      <c r="A98" s="11"/>
      <c r="B98" s="15"/>
      <c r="C98" s="28" t="s">
        <v>56</v>
      </c>
      <c r="D98" s="4"/>
      <c r="E98" s="4"/>
      <c r="F98" s="49"/>
      <c r="G98" s="10"/>
      <c r="H98" s="6">
        <f t="shared" ref="H98:H110" si="14">SUM(M98:BV98)</f>
        <v>0</v>
      </c>
      <c r="I98" s="10"/>
      <c r="J98" s="5">
        <f t="shared" ref="J98:J110" si="15">F98-H98</f>
        <v>0</v>
      </c>
      <c r="K98" s="23"/>
      <c r="L98" s="58"/>
      <c r="M98" s="66"/>
      <c r="N98" s="66"/>
      <c r="O98" s="67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7"/>
      <c r="AD98" s="66"/>
      <c r="AE98" s="66"/>
      <c r="AF98" s="66"/>
      <c r="AG98" s="66"/>
      <c r="AH98" s="66"/>
      <c r="AI98" s="67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7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</row>
    <row r="99" spans="1:74" ht="15.75" hidden="1" customHeight="1" outlineLevel="1">
      <c r="A99" s="11"/>
      <c r="B99" s="16"/>
      <c r="C99" s="29" t="s">
        <v>57</v>
      </c>
      <c r="D99" s="12"/>
      <c r="E99" s="12"/>
      <c r="F99" s="49"/>
      <c r="G99" s="9"/>
      <c r="H99" s="6">
        <f t="shared" si="14"/>
        <v>0</v>
      </c>
      <c r="I99" s="9"/>
      <c r="J99" s="5">
        <f t="shared" si="15"/>
        <v>0</v>
      </c>
      <c r="K99" s="24"/>
      <c r="L99" s="58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7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7"/>
      <c r="AP99" s="66"/>
      <c r="AQ99" s="66"/>
      <c r="AR99" s="66"/>
      <c r="AS99" s="66"/>
      <c r="AT99" s="66"/>
      <c r="AU99" s="66"/>
      <c r="AV99" s="66"/>
      <c r="AW99" s="66"/>
      <c r="AX99" s="66"/>
      <c r="AY99" s="67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</row>
    <row r="100" spans="1:74" ht="15.75" hidden="1" customHeight="1" outlineLevel="1">
      <c r="A100" s="11"/>
      <c r="B100" s="16"/>
      <c r="C100" s="29" t="s">
        <v>99</v>
      </c>
      <c r="D100" s="12"/>
      <c r="E100" s="12"/>
      <c r="F100" s="49"/>
      <c r="G100" s="9"/>
      <c r="H100" s="6">
        <f t="shared" si="14"/>
        <v>0</v>
      </c>
      <c r="I100" s="9"/>
      <c r="J100" s="5">
        <f t="shared" ref="J100" si="16">F100-H100</f>
        <v>0</v>
      </c>
      <c r="K100" s="24"/>
      <c r="L100" s="58"/>
      <c r="M100" s="66"/>
      <c r="N100" s="66"/>
      <c r="O100" s="67"/>
      <c r="P100" s="66"/>
      <c r="Q100" s="66"/>
      <c r="R100" s="66"/>
      <c r="S100" s="66"/>
      <c r="T100" s="66"/>
      <c r="U100" s="66"/>
      <c r="V100" s="66"/>
      <c r="W100" s="66"/>
      <c r="X100" s="66"/>
      <c r="Y100" s="67"/>
      <c r="Z100" s="66"/>
      <c r="AA100" s="66"/>
      <c r="AB100" s="66"/>
      <c r="AC100" s="66"/>
      <c r="AD100" s="66"/>
      <c r="AE100" s="66"/>
      <c r="AF100" s="66"/>
      <c r="AG100" s="66"/>
      <c r="AH100" s="66"/>
      <c r="AI100" s="67"/>
      <c r="AJ100" s="66"/>
      <c r="AK100" s="66"/>
      <c r="AL100" s="66"/>
      <c r="AM100" s="67"/>
      <c r="AN100" s="66"/>
      <c r="AO100" s="67"/>
      <c r="AP100" s="66"/>
      <c r="AQ100" s="66"/>
      <c r="AR100" s="66"/>
      <c r="AS100" s="66"/>
      <c r="AT100" s="66"/>
      <c r="AU100" s="66"/>
      <c r="AV100" s="66"/>
      <c r="AW100" s="66"/>
      <c r="AX100" s="66"/>
      <c r="AY100" s="67"/>
      <c r="AZ100" s="66"/>
      <c r="BA100" s="66"/>
      <c r="BB100" s="66"/>
      <c r="BC100" s="67"/>
      <c r="BD100" s="66"/>
      <c r="BE100" s="68"/>
      <c r="BF100" s="68"/>
      <c r="BG100" s="67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7"/>
      <c r="BV100" s="66"/>
    </row>
    <row r="101" spans="1:74" ht="15.75" hidden="1" customHeight="1" outlineLevel="1">
      <c r="A101" s="11"/>
      <c r="B101" s="16"/>
      <c r="C101" s="51" t="s">
        <v>58</v>
      </c>
      <c r="D101" s="12" t="s">
        <v>170</v>
      </c>
      <c r="E101" s="12"/>
      <c r="F101" s="49"/>
      <c r="G101" s="9"/>
      <c r="H101" s="6">
        <f t="shared" si="14"/>
        <v>0</v>
      </c>
      <c r="I101" s="9"/>
      <c r="J101" s="5">
        <f t="shared" si="15"/>
        <v>0</v>
      </c>
      <c r="K101" s="24"/>
      <c r="L101" s="58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</row>
    <row r="102" spans="1:74" ht="15.75" hidden="1" customHeight="1" outlineLevel="1">
      <c r="A102" s="11"/>
      <c r="B102" s="16"/>
      <c r="C102" s="29" t="s">
        <v>21</v>
      </c>
      <c r="D102" s="12"/>
      <c r="E102" s="12"/>
      <c r="F102" s="49"/>
      <c r="G102" s="9"/>
      <c r="H102" s="6">
        <f t="shared" si="14"/>
        <v>0</v>
      </c>
      <c r="I102" s="9"/>
      <c r="J102" s="5">
        <f t="shared" si="15"/>
        <v>0</v>
      </c>
      <c r="K102" s="24"/>
      <c r="L102" s="58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</row>
    <row r="103" spans="1:74" ht="15.75" hidden="1" customHeight="1" outlineLevel="1">
      <c r="A103" s="11"/>
      <c r="B103" s="16"/>
      <c r="C103" s="31" t="s">
        <v>59</v>
      </c>
      <c r="D103" s="12"/>
      <c r="E103" s="12"/>
      <c r="F103" s="49"/>
      <c r="G103" s="9"/>
      <c r="H103" s="6">
        <f t="shared" si="14"/>
        <v>0</v>
      </c>
      <c r="I103" s="9"/>
      <c r="J103" s="5">
        <f t="shared" si="15"/>
        <v>0</v>
      </c>
      <c r="K103" s="24"/>
      <c r="L103" s="58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</row>
    <row r="104" spans="1:74" ht="15.75" hidden="1" customHeight="1" outlineLevel="1">
      <c r="A104" s="11"/>
      <c r="B104" s="16"/>
      <c r="C104" s="30" t="s">
        <v>60</v>
      </c>
      <c r="D104" s="12" t="s">
        <v>170</v>
      </c>
      <c r="E104" s="12"/>
      <c r="F104" s="49"/>
      <c r="G104" s="9"/>
      <c r="H104" s="6">
        <f t="shared" si="14"/>
        <v>0</v>
      </c>
      <c r="I104" s="9"/>
      <c r="J104" s="5">
        <f t="shared" si="15"/>
        <v>0</v>
      </c>
      <c r="K104" s="24"/>
      <c r="L104" s="58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</row>
    <row r="105" spans="1:74" ht="15.75" hidden="1" customHeight="1" outlineLevel="1">
      <c r="A105" s="11"/>
      <c r="B105" s="16"/>
      <c r="C105" s="30" t="s">
        <v>61</v>
      </c>
      <c r="D105" s="12" t="s">
        <v>171</v>
      </c>
      <c r="E105" s="12"/>
      <c r="F105" s="49"/>
      <c r="G105" s="9"/>
      <c r="H105" s="6">
        <f t="shared" si="14"/>
        <v>0</v>
      </c>
      <c r="I105" s="9"/>
      <c r="J105" s="5">
        <f t="shared" si="15"/>
        <v>0</v>
      </c>
      <c r="K105" s="24"/>
      <c r="L105" s="58"/>
      <c r="M105" s="67"/>
      <c r="N105" s="66"/>
      <c r="O105" s="67"/>
      <c r="P105" s="67"/>
      <c r="Q105" s="66"/>
      <c r="R105" s="66"/>
      <c r="S105" s="67"/>
      <c r="T105" s="66"/>
      <c r="U105" s="67"/>
      <c r="V105" s="66"/>
      <c r="W105" s="66"/>
      <c r="X105" s="66"/>
      <c r="Y105" s="67"/>
      <c r="Z105" s="66"/>
      <c r="AA105" s="67"/>
      <c r="AB105" s="66"/>
      <c r="AC105" s="67"/>
      <c r="AD105" s="66"/>
      <c r="AE105" s="67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88"/>
      <c r="AR105" s="68"/>
      <c r="AS105" s="67"/>
      <c r="AT105" s="66"/>
      <c r="AU105" s="67"/>
      <c r="AV105" s="66"/>
      <c r="AW105" s="66"/>
      <c r="AX105" s="66"/>
      <c r="AY105" s="66"/>
      <c r="AZ105" s="66"/>
      <c r="BA105" s="67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7"/>
      <c r="BR105" s="66"/>
      <c r="BS105" s="66"/>
      <c r="BT105" s="66"/>
      <c r="BU105" s="66"/>
      <c r="BV105" s="66"/>
    </row>
    <row r="106" spans="1:74" ht="15.75" hidden="1" customHeight="1" outlineLevel="1">
      <c r="A106" s="11"/>
      <c r="B106" s="16"/>
      <c r="C106" s="30" t="s">
        <v>20</v>
      </c>
      <c r="D106" s="12" t="s">
        <v>170</v>
      </c>
      <c r="E106" s="12"/>
      <c r="F106" s="49"/>
      <c r="G106" s="9"/>
      <c r="H106" s="6">
        <f t="shared" si="14"/>
        <v>0</v>
      </c>
      <c r="I106" s="9"/>
      <c r="J106" s="5">
        <f t="shared" ref="J106:J107" si="17">F106-H106</f>
        <v>0</v>
      </c>
      <c r="K106" s="24"/>
      <c r="L106" s="58"/>
      <c r="M106" s="66"/>
      <c r="N106" s="66"/>
      <c r="O106" s="67"/>
      <c r="P106" s="66"/>
      <c r="Q106" s="66"/>
      <c r="R106" s="66"/>
      <c r="S106" s="66"/>
      <c r="T106" s="66"/>
      <c r="U106" s="66"/>
      <c r="V106" s="66"/>
      <c r="W106" s="66"/>
      <c r="X106" s="66"/>
      <c r="Y106" s="67"/>
      <c r="Z106" s="66"/>
      <c r="AA106" s="67"/>
      <c r="AB106" s="66"/>
      <c r="AC106" s="66"/>
      <c r="AD106" s="66"/>
      <c r="AE106" s="67"/>
      <c r="AF106" s="66"/>
      <c r="AG106" s="67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7"/>
      <c r="BB106" s="66"/>
      <c r="BC106" s="66"/>
      <c r="BD106" s="66"/>
      <c r="BE106" s="67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</row>
    <row r="107" spans="1:74" ht="15.75" hidden="1" customHeight="1" outlineLevel="1">
      <c r="A107" s="11"/>
      <c r="B107" s="16"/>
      <c r="C107" s="30" t="s">
        <v>141</v>
      </c>
      <c r="D107" s="12"/>
      <c r="E107" s="12"/>
      <c r="F107" s="49"/>
      <c r="G107" s="9"/>
      <c r="H107" s="6">
        <f t="shared" si="14"/>
        <v>0</v>
      </c>
      <c r="I107" s="9"/>
      <c r="J107" s="5">
        <f t="shared" si="17"/>
        <v>0</v>
      </c>
      <c r="K107" s="24"/>
      <c r="L107" s="58"/>
      <c r="M107" s="66"/>
      <c r="N107" s="66"/>
      <c r="O107" s="67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7"/>
      <c r="AF107" s="66"/>
      <c r="AG107" s="67"/>
      <c r="AH107" s="66"/>
      <c r="AI107" s="66"/>
      <c r="AJ107" s="66"/>
      <c r="AK107" s="67"/>
      <c r="AL107" s="66"/>
      <c r="AM107" s="66"/>
      <c r="AN107" s="66"/>
      <c r="AO107" s="66"/>
      <c r="AP107" s="66"/>
      <c r="AQ107" s="68"/>
      <c r="AR107" s="68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</row>
    <row r="108" spans="1:74" ht="15.75" hidden="1" customHeight="1" outlineLevel="1">
      <c r="A108" s="11"/>
      <c r="B108" s="16"/>
      <c r="C108" s="29" t="s">
        <v>62</v>
      </c>
      <c r="D108" s="12"/>
      <c r="E108" s="12"/>
      <c r="F108" s="49"/>
      <c r="G108" s="9"/>
      <c r="H108" s="6">
        <f t="shared" si="14"/>
        <v>0</v>
      </c>
      <c r="I108" s="9"/>
      <c r="J108" s="5">
        <f t="shared" si="15"/>
        <v>0</v>
      </c>
      <c r="K108" s="24"/>
      <c r="L108" s="58"/>
      <c r="M108" s="67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7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</row>
    <row r="109" spans="1:74" ht="15.75" hidden="1" customHeight="1" outlineLevel="1">
      <c r="A109" s="11"/>
      <c r="B109" s="16"/>
      <c r="C109" s="30" t="s">
        <v>63</v>
      </c>
      <c r="D109" s="12"/>
      <c r="E109" s="12"/>
      <c r="F109" s="49"/>
      <c r="G109" s="9"/>
      <c r="H109" s="6">
        <f t="shared" si="14"/>
        <v>0</v>
      </c>
      <c r="I109" s="9"/>
      <c r="J109" s="5">
        <f t="shared" si="15"/>
        <v>0</v>
      </c>
      <c r="K109" s="24"/>
      <c r="L109" s="58"/>
      <c r="M109" s="66"/>
      <c r="N109" s="66"/>
      <c r="O109" s="66"/>
      <c r="P109" s="66"/>
      <c r="Q109" s="67"/>
      <c r="R109" s="66"/>
      <c r="S109" s="66"/>
      <c r="T109" s="66"/>
      <c r="U109" s="66"/>
      <c r="V109" s="66"/>
      <c r="W109" s="66"/>
      <c r="X109" s="66"/>
      <c r="Y109" s="67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7"/>
      <c r="AP109" s="66"/>
      <c r="AQ109" s="67"/>
      <c r="AR109" s="66"/>
      <c r="AS109" s="66"/>
      <c r="AT109" s="66"/>
      <c r="AU109" s="67"/>
      <c r="AV109" s="66"/>
      <c r="AW109" s="66"/>
      <c r="AX109" s="66"/>
      <c r="AY109" s="66"/>
      <c r="AZ109" s="66"/>
      <c r="BA109" s="67"/>
      <c r="BB109" s="66"/>
      <c r="BC109" s="67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</row>
    <row r="110" spans="1:74" ht="15.75" hidden="1" customHeight="1" outlineLevel="1">
      <c r="A110" s="11"/>
      <c r="B110" s="16"/>
      <c r="C110" s="29" t="s">
        <v>53</v>
      </c>
      <c r="D110" s="12"/>
      <c r="E110" s="12"/>
      <c r="F110" s="49"/>
      <c r="G110" s="9"/>
      <c r="H110" s="6">
        <f t="shared" si="14"/>
        <v>0</v>
      </c>
      <c r="I110" s="9"/>
      <c r="J110" s="5">
        <f t="shared" si="15"/>
        <v>0</v>
      </c>
      <c r="K110" s="24"/>
      <c r="L110" s="58"/>
      <c r="M110" s="67"/>
      <c r="N110" s="66"/>
      <c r="O110" s="67"/>
      <c r="P110" s="66"/>
      <c r="Q110" s="66"/>
      <c r="R110" s="66"/>
      <c r="S110" s="66"/>
      <c r="T110" s="66"/>
      <c r="U110" s="66"/>
      <c r="V110" s="66"/>
      <c r="W110" s="67"/>
      <c r="X110" s="66"/>
      <c r="Y110" s="67"/>
      <c r="Z110" s="66"/>
      <c r="AA110" s="67"/>
      <c r="AB110" s="66"/>
      <c r="AC110" s="66"/>
      <c r="AD110" s="66"/>
      <c r="AE110" s="66"/>
      <c r="AF110" s="66"/>
      <c r="AG110" s="67"/>
      <c r="AH110" s="66"/>
      <c r="AI110" s="66"/>
      <c r="AJ110" s="66"/>
      <c r="AK110" s="66"/>
      <c r="AL110" s="66"/>
      <c r="AM110" s="66"/>
      <c r="AN110" s="66"/>
      <c r="AO110" s="67"/>
      <c r="AP110" s="66"/>
      <c r="AQ110" s="66"/>
      <c r="AR110" s="66"/>
      <c r="AS110" s="66"/>
      <c r="AT110" s="66"/>
      <c r="AU110" s="66"/>
      <c r="AV110" s="66"/>
      <c r="AW110" s="67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7"/>
      <c r="BN110" s="66"/>
      <c r="BO110" s="66"/>
      <c r="BP110" s="66"/>
      <c r="BQ110" s="66"/>
      <c r="BR110" s="66"/>
      <c r="BS110" s="66"/>
      <c r="BT110" s="66"/>
      <c r="BU110" s="67"/>
      <c r="BV110" s="66"/>
    </row>
    <row r="111" spans="1:74" ht="15.75" hidden="1" customHeight="1" outlineLevel="1">
      <c r="A111" s="11"/>
      <c r="B111" s="16"/>
      <c r="D111" s="12"/>
      <c r="E111" s="12"/>
      <c r="F111" s="6"/>
      <c r="G111" s="9"/>
      <c r="H111" s="6"/>
      <c r="I111" s="9"/>
      <c r="J111" s="5"/>
      <c r="K111" s="24"/>
      <c r="L111" s="58"/>
      <c r="M111" s="74"/>
      <c r="N111" s="71"/>
      <c r="O111" s="2"/>
      <c r="P111" s="3"/>
      <c r="Q111" s="74"/>
      <c r="R111" s="71"/>
      <c r="S111" s="2"/>
      <c r="T111" s="3"/>
      <c r="U111" s="74"/>
      <c r="V111" s="71"/>
      <c r="W111" s="2"/>
      <c r="X111" s="3"/>
      <c r="Y111" s="74"/>
      <c r="Z111" s="71"/>
      <c r="AA111" s="3"/>
      <c r="AB111" s="3"/>
      <c r="AC111" s="74"/>
      <c r="AD111" s="71"/>
      <c r="AE111" s="3"/>
      <c r="AF111" s="3"/>
      <c r="AG111" s="74"/>
      <c r="AH111" s="71"/>
      <c r="AI111" s="2"/>
      <c r="AJ111" s="3"/>
      <c r="AK111" s="74"/>
      <c r="AL111" s="71"/>
      <c r="AM111" s="3"/>
      <c r="AN111" s="3"/>
      <c r="AO111" s="74"/>
      <c r="AP111" s="71"/>
      <c r="AQ111" s="3"/>
      <c r="AR111" s="3"/>
      <c r="AS111" s="74"/>
      <c r="AT111" s="71"/>
      <c r="AU111" s="3"/>
      <c r="AV111" s="3"/>
      <c r="AW111" s="74"/>
      <c r="AX111" s="71"/>
      <c r="AY111" s="3"/>
      <c r="AZ111" s="3"/>
      <c r="BA111" s="74"/>
      <c r="BB111" s="71"/>
      <c r="BC111" s="3"/>
      <c r="BD111" s="3"/>
      <c r="BE111" s="74"/>
      <c r="BF111" s="71"/>
      <c r="BG111" s="3"/>
      <c r="BH111" s="3"/>
      <c r="BI111" s="74"/>
      <c r="BJ111" s="71"/>
      <c r="BK111" s="3"/>
      <c r="BL111" s="3"/>
      <c r="BM111" s="74"/>
      <c r="BN111" s="71"/>
      <c r="BO111" s="3"/>
      <c r="BP111" s="3"/>
      <c r="BQ111" s="75"/>
      <c r="BR111" s="71"/>
      <c r="BS111" s="76"/>
      <c r="BT111" s="3"/>
      <c r="BU111" s="74"/>
      <c r="BV111" s="71"/>
    </row>
    <row r="112" spans="1:74" ht="15.75" hidden="1" customHeight="1" outlineLevel="1">
      <c r="A112" s="11"/>
      <c r="B112" s="14"/>
      <c r="C112" s="21" t="str">
        <f>"Razem "&amp;C97</f>
        <v>Razem Auto i transport</v>
      </c>
      <c r="D112" s="21"/>
      <c r="E112" s="21"/>
      <c r="F112" s="22">
        <f>SUM(F98:F111)</f>
        <v>0</v>
      </c>
      <c r="G112" s="22"/>
      <c r="H112" s="22">
        <f>SUM(H98:H111)</f>
        <v>0</v>
      </c>
      <c r="I112" s="13"/>
      <c r="J112" s="22">
        <f>SUM(J98:J111)</f>
        <v>0</v>
      </c>
      <c r="K112" s="26"/>
      <c r="L112" s="58"/>
      <c r="M112" s="75"/>
      <c r="N112" s="71"/>
      <c r="O112" s="1"/>
      <c r="P112" s="3"/>
      <c r="Q112" s="74"/>
      <c r="R112" s="71"/>
      <c r="S112" s="2"/>
      <c r="T112" s="3"/>
      <c r="U112" s="74"/>
      <c r="V112" s="71"/>
      <c r="W112" s="2"/>
      <c r="X112" s="3"/>
      <c r="Y112" s="74"/>
      <c r="Z112" s="71"/>
      <c r="AA112" s="76"/>
      <c r="AB112" s="3"/>
      <c r="AC112" s="74"/>
      <c r="AD112" s="71"/>
      <c r="AE112" s="76"/>
      <c r="AF112" s="3"/>
      <c r="AG112" s="74"/>
      <c r="AH112" s="71"/>
      <c r="AI112" s="2"/>
      <c r="AJ112" s="3"/>
      <c r="AK112" s="74"/>
      <c r="AL112" s="71"/>
      <c r="AM112" s="3"/>
      <c r="AN112" s="3"/>
      <c r="AO112" s="74"/>
      <c r="AP112" s="71"/>
      <c r="AQ112" s="3"/>
      <c r="AR112" s="3"/>
      <c r="AS112" s="74"/>
      <c r="AT112" s="71"/>
      <c r="AU112" s="3"/>
      <c r="AV112" s="3"/>
      <c r="AW112" s="74"/>
      <c r="AX112" s="71"/>
      <c r="AY112" s="3"/>
      <c r="AZ112" s="3"/>
      <c r="BA112" s="75"/>
      <c r="BB112" s="71"/>
      <c r="BC112" s="3"/>
      <c r="BD112" s="3"/>
      <c r="BE112" s="74"/>
      <c r="BF112" s="71"/>
      <c r="BG112" s="3"/>
      <c r="BH112" s="3"/>
      <c r="BI112" s="74"/>
      <c r="BJ112" s="71"/>
      <c r="BK112" s="3"/>
      <c r="BL112" s="3"/>
      <c r="BM112" s="74"/>
      <c r="BN112" s="71"/>
      <c r="BO112" s="3"/>
      <c r="BP112" s="3"/>
      <c r="BQ112" s="74"/>
      <c r="BR112" s="71"/>
      <c r="BS112" s="3"/>
      <c r="BT112" s="3"/>
      <c r="BU112" s="74"/>
      <c r="BV112" s="71"/>
    </row>
    <row r="113" spans="1:74" hidden="1" outlineLevel="1">
      <c r="A113" s="11"/>
      <c r="B113" s="11"/>
      <c r="C113" s="11"/>
      <c r="D113" s="11"/>
      <c r="E113" s="45"/>
      <c r="F113" s="11"/>
      <c r="H113" s="11"/>
      <c r="I113" s="27"/>
      <c r="J113" s="11"/>
      <c r="K113" s="11"/>
      <c r="L113" s="58"/>
      <c r="M113" s="74"/>
      <c r="N113" s="71"/>
      <c r="O113" s="2"/>
      <c r="P113" s="3"/>
      <c r="Q113" s="74"/>
      <c r="R113" s="71"/>
      <c r="S113" s="2"/>
      <c r="T113" s="3"/>
      <c r="U113" s="74"/>
      <c r="V113" s="71"/>
      <c r="W113" s="2"/>
      <c r="X113" s="3"/>
      <c r="Y113" s="74"/>
      <c r="Z113" s="71"/>
      <c r="AA113" s="3"/>
      <c r="AB113" s="3"/>
      <c r="AC113" s="74"/>
      <c r="AD113" s="71"/>
      <c r="AE113" s="3"/>
      <c r="AF113" s="3"/>
      <c r="AG113" s="74"/>
      <c r="AH113" s="71"/>
      <c r="AI113" s="2"/>
      <c r="AJ113" s="3"/>
      <c r="AK113" s="74"/>
      <c r="AL113" s="71"/>
      <c r="AM113" s="3"/>
      <c r="AN113" s="3"/>
      <c r="AO113" s="74"/>
      <c r="AP113" s="71"/>
      <c r="AQ113" s="3"/>
      <c r="AR113" s="3"/>
      <c r="AS113" s="74"/>
      <c r="AT113" s="71"/>
      <c r="AU113" s="3"/>
      <c r="AV113" s="3"/>
      <c r="AW113" s="74"/>
      <c r="AX113" s="71"/>
      <c r="AY113" s="3"/>
      <c r="AZ113" s="3"/>
      <c r="BA113" s="74"/>
      <c r="BB113" s="71"/>
      <c r="BC113" s="3"/>
      <c r="BD113" s="3"/>
      <c r="BE113" s="74"/>
      <c r="BF113" s="71"/>
      <c r="BG113" s="3"/>
      <c r="BH113" s="3"/>
      <c r="BI113" s="74"/>
      <c r="BJ113" s="71"/>
      <c r="BK113" s="3"/>
      <c r="BL113" s="3"/>
      <c r="BM113" s="74"/>
      <c r="BN113" s="71"/>
      <c r="BO113" s="3"/>
      <c r="BP113" s="3"/>
      <c r="BQ113" s="74"/>
      <c r="BR113" s="71"/>
      <c r="BS113" s="3"/>
      <c r="BT113" s="3"/>
      <c r="BU113" s="74"/>
      <c r="BV113" s="71"/>
    </row>
    <row r="114" spans="1:74" ht="30" customHeight="1" collapsed="1">
      <c r="A114" s="11"/>
      <c r="B114" s="32"/>
      <c r="C114" s="33" t="s">
        <v>1</v>
      </c>
      <c r="D114" s="34"/>
      <c r="E114" s="35"/>
      <c r="F114" s="97">
        <f>SUM(F115:F126)</f>
        <v>0</v>
      </c>
      <c r="G114" s="34"/>
      <c r="H114" s="97">
        <f>SUM(H115:H126)</f>
        <v>0</v>
      </c>
      <c r="I114" s="36"/>
      <c r="J114" s="98">
        <f>SUM(J115:J126)</f>
        <v>0</v>
      </c>
      <c r="K114" s="37"/>
      <c r="L114" s="58"/>
      <c r="M114" s="74"/>
      <c r="N114" s="71"/>
      <c r="O114" s="2"/>
      <c r="P114" s="3"/>
      <c r="Q114" s="74"/>
      <c r="R114" s="71"/>
      <c r="S114" s="2"/>
      <c r="T114" s="3"/>
      <c r="U114" s="74"/>
      <c r="V114" s="71"/>
      <c r="W114" s="2"/>
      <c r="X114" s="3"/>
      <c r="Y114" s="74"/>
      <c r="Z114" s="71"/>
      <c r="AA114" s="3"/>
      <c r="AB114" s="3"/>
      <c r="AC114" s="74"/>
      <c r="AD114" s="71"/>
      <c r="AE114" s="3"/>
      <c r="AF114" s="3"/>
      <c r="AG114" s="74"/>
      <c r="AH114" s="71"/>
      <c r="AI114" s="2"/>
      <c r="AJ114" s="3"/>
      <c r="AK114" s="74"/>
      <c r="AL114" s="71"/>
      <c r="AM114" s="3"/>
      <c r="AN114" s="3"/>
      <c r="AO114" s="74"/>
      <c r="AP114" s="71"/>
      <c r="AQ114" s="3"/>
      <c r="AR114" s="3"/>
      <c r="AS114" s="74"/>
      <c r="AT114" s="71"/>
      <c r="AU114" s="3"/>
      <c r="AV114" s="3"/>
      <c r="AW114" s="74"/>
      <c r="AX114" s="71"/>
      <c r="AY114" s="3"/>
      <c r="AZ114" s="3"/>
      <c r="BA114" s="74"/>
      <c r="BB114" s="71"/>
      <c r="BC114" s="3"/>
      <c r="BD114" s="3"/>
      <c r="BE114" s="74"/>
      <c r="BF114" s="71"/>
      <c r="BG114" s="3"/>
      <c r="BH114" s="3"/>
      <c r="BI114" s="74"/>
      <c r="BJ114" s="71"/>
      <c r="BK114" s="3"/>
      <c r="BL114" s="3"/>
      <c r="BM114" s="74"/>
      <c r="BN114" s="71"/>
      <c r="BO114" s="3"/>
      <c r="BP114" s="3"/>
      <c r="BQ114" s="74"/>
      <c r="BR114" s="71"/>
      <c r="BS114" s="3"/>
      <c r="BT114" s="3"/>
      <c r="BU114" s="74"/>
      <c r="BV114" s="71"/>
    </row>
    <row r="115" spans="1:74" ht="15.75" hidden="1" customHeight="1" outlineLevel="1">
      <c r="A115" s="11"/>
      <c r="B115" s="15"/>
      <c r="C115" s="28" t="s">
        <v>64</v>
      </c>
      <c r="D115" s="4"/>
      <c r="E115" s="4"/>
      <c r="F115" s="49"/>
      <c r="G115" s="10"/>
      <c r="H115" s="6">
        <f t="shared" ref="H115:H125" si="18">SUM(M115:BV115)</f>
        <v>0</v>
      </c>
      <c r="I115" s="10"/>
      <c r="J115" s="5">
        <f t="shared" ref="J115:J125" si="19">F115-H115</f>
        <v>0</v>
      </c>
      <c r="K115" s="23"/>
      <c r="L115" s="58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</row>
    <row r="116" spans="1:74" ht="15.75" hidden="1" customHeight="1" outlineLevel="1">
      <c r="A116" s="11"/>
      <c r="B116" s="16"/>
      <c r="C116" s="29" t="s">
        <v>65</v>
      </c>
      <c r="D116" s="12"/>
      <c r="E116" s="12"/>
      <c r="F116" s="49"/>
      <c r="G116" s="9"/>
      <c r="H116" s="6">
        <f t="shared" si="18"/>
        <v>0</v>
      </c>
      <c r="I116" s="9"/>
      <c r="J116" s="5">
        <f t="shared" si="19"/>
        <v>0</v>
      </c>
      <c r="K116" s="24"/>
      <c r="L116" s="58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</row>
    <row r="117" spans="1:74" ht="15.75" hidden="1" customHeight="1" outlineLevel="1">
      <c r="A117" s="11"/>
      <c r="B117" s="16"/>
      <c r="C117" s="31" t="s">
        <v>66</v>
      </c>
      <c r="D117" s="12"/>
      <c r="E117" s="12"/>
      <c r="F117" s="49"/>
      <c r="G117" s="9"/>
      <c r="H117" s="6">
        <f t="shared" si="18"/>
        <v>0</v>
      </c>
      <c r="I117" s="9"/>
      <c r="J117" s="5">
        <f t="shared" si="19"/>
        <v>0</v>
      </c>
      <c r="K117" s="24"/>
      <c r="L117" s="58"/>
      <c r="M117" s="66"/>
      <c r="N117" s="66"/>
      <c r="O117" s="67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7"/>
      <c r="AB117" s="66"/>
      <c r="AC117" s="66"/>
      <c r="AD117" s="66"/>
      <c r="AE117" s="66"/>
      <c r="AF117" s="66"/>
      <c r="AG117" s="66"/>
      <c r="AH117" s="66"/>
      <c r="AI117" s="66"/>
      <c r="AJ117" s="66"/>
      <c r="AK117" s="67"/>
      <c r="AL117" s="66"/>
      <c r="AM117" s="66"/>
      <c r="AN117" s="66"/>
      <c r="AO117" s="66"/>
      <c r="AP117" s="66"/>
      <c r="AQ117" s="66"/>
      <c r="AR117" s="66"/>
      <c r="AS117" s="67"/>
      <c r="AT117" s="66"/>
      <c r="AU117" s="67"/>
      <c r="AV117" s="66"/>
      <c r="AW117" s="66"/>
      <c r="AX117" s="66"/>
      <c r="AY117" s="66"/>
      <c r="AZ117" s="66"/>
      <c r="BA117" s="66"/>
      <c r="BB117" s="66"/>
      <c r="BC117" s="66"/>
      <c r="BD117" s="66"/>
      <c r="BE117" s="67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</row>
    <row r="118" spans="1:74" ht="15.75" hidden="1" customHeight="1" outlineLevel="1">
      <c r="A118" s="11"/>
      <c r="B118" s="16"/>
      <c r="C118" s="30" t="s">
        <v>75</v>
      </c>
      <c r="D118" s="12"/>
      <c r="E118" s="12"/>
      <c r="F118" s="49"/>
      <c r="G118" s="9"/>
      <c r="H118" s="6">
        <f t="shared" si="18"/>
        <v>0</v>
      </c>
      <c r="I118" s="9"/>
      <c r="J118" s="5">
        <f t="shared" si="19"/>
        <v>0</v>
      </c>
      <c r="K118" s="24"/>
      <c r="L118" s="58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7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</row>
    <row r="119" spans="1:74" ht="15.75" hidden="1" customHeight="1" outlineLevel="1">
      <c r="A119" s="11"/>
      <c r="B119" s="16"/>
      <c r="C119" s="30" t="s">
        <v>68</v>
      </c>
      <c r="D119" s="12"/>
      <c r="E119" s="12"/>
      <c r="F119" s="49"/>
      <c r="G119" s="9"/>
      <c r="H119" s="6">
        <f t="shared" si="18"/>
        <v>0</v>
      </c>
      <c r="I119" s="9"/>
      <c r="J119" s="5">
        <f t="shared" si="19"/>
        <v>0</v>
      </c>
      <c r="K119" s="24"/>
      <c r="L119" s="58"/>
      <c r="M119" s="66"/>
      <c r="N119" s="66"/>
      <c r="O119" s="67"/>
      <c r="P119" s="66"/>
      <c r="Q119" s="66"/>
      <c r="R119" s="66"/>
      <c r="S119" s="66"/>
      <c r="T119" s="66"/>
      <c r="U119" s="66"/>
      <c r="V119" s="66"/>
      <c r="W119" s="66"/>
      <c r="X119" s="66"/>
      <c r="Y119" s="67"/>
      <c r="Z119" s="66"/>
      <c r="AA119" s="66"/>
      <c r="AB119" s="66"/>
      <c r="AC119" s="66"/>
      <c r="AD119" s="66"/>
      <c r="AE119" s="66"/>
      <c r="AF119" s="66"/>
      <c r="AG119" s="67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</row>
    <row r="120" spans="1:74" ht="15.75" hidden="1" customHeight="1" outlineLevel="1">
      <c r="A120" s="11"/>
      <c r="B120" s="16"/>
      <c r="C120" s="29" t="s">
        <v>67</v>
      </c>
      <c r="D120" s="12" t="s">
        <v>172</v>
      </c>
      <c r="E120" s="12"/>
      <c r="F120" s="49"/>
      <c r="G120" s="9"/>
      <c r="H120" s="6">
        <f t="shared" si="18"/>
        <v>0</v>
      </c>
      <c r="I120" s="9"/>
      <c r="J120" s="5">
        <f t="shared" si="19"/>
        <v>0</v>
      </c>
      <c r="K120" s="24"/>
      <c r="L120" s="58"/>
      <c r="M120" s="66"/>
      <c r="N120" s="66"/>
      <c r="O120" s="67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6"/>
      <c r="AA120" s="66"/>
      <c r="AB120" s="66"/>
      <c r="AC120" s="66"/>
      <c r="AD120" s="66"/>
      <c r="AE120" s="66"/>
      <c r="AF120" s="66"/>
      <c r="AG120" s="67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</row>
    <row r="121" spans="1:74" ht="15.75" hidden="1" customHeight="1" outlineLevel="1">
      <c r="A121" s="11"/>
      <c r="B121" s="16"/>
      <c r="C121" s="30" t="s">
        <v>69</v>
      </c>
      <c r="D121" s="12"/>
      <c r="E121" s="12"/>
      <c r="F121" s="49"/>
      <c r="G121" s="9"/>
      <c r="H121" s="6">
        <f t="shared" si="18"/>
        <v>0</v>
      </c>
      <c r="I121" s="9"/>
      <c r="J121" s="5">
        <f t="shared" si="19"/>
        <v>0</v>
      </c>
      <c r="K121" s="24"/>
      <c r="L121" s="58"/>
      <c r="M121" s="66"/>
      <c r="N121" s="66"/>
      <c r="O121" s="67"/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66"/>
      <c r="AA121" s="66"/>
      <c r="AB121" s="66"/>
      <c r="AC121" s="66"/>
      <c r="AD121" s="66"/>
      <c r="AE121" s="66"/>
      <c r="AF121" s="66"/>
      <c r="AG121" s="67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7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</row>
    <row r="122" spans="1:74" ht="15.75" hidden="1" customHeight="1" outlineLevel="1">
      <c r="A122" s="11"/>
      <c r="B122" s="16"/>
      <c r="C122" s="29" t="s">
        <v>70</v>
      </c>
      <c r="D122" s="12"/>
      <c r="E122" s="12"/>
      <c r="F122" s="49"/>
      <c r="G122" s="9"/>
      <c r="H122" s="6">
        <f t="shared" si="18"/>
        <v>0</v>
      </c>
      <c r="I122" s="9"/>
      <c r="J122" s="5">
        <f t="shared" si="19"/>
        <v>0</v>
      </c>
      <c r="K122" s="24"/>
      <c r="L122" s="58"/>
      <c r="M122" s="66"/>
      <c r="N122" s="66"/>
      <c r="O122" s="67"/>
      <c r="P122" s="66"/>
      <c r="Q122" s="68"/>
      <c r="R122" s="68"/>
      <c r="S122" s="66"/>
      <c r="T122" s="66"/>
      <c r="U122" s="66"/>
      <c r="V122" s="66"/>
      <c r="W122" s="66"/>
      <c r="X122" s="66"/>
      <c r="Y122" s="67"/>
      <c r="Z122" s="66"/>
      <c r="AA122" s="66"/>
      <c r="AB122" s="66"/>
      <c r="AC122" s="66"/>
      <c r="AD122" s="66"/>
      <c r="AE122" s="66"/>
      <c r="AF122" s="66"/>
      <c r="AG122" s="67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</row>
    <row r="123" spans="1:74" ht="15.75" hidden="1" customHeight="1" outlineLevel="1">
      <c r="A123" s="11"/>
      <c r="B123" s="16"/>
      <c r="C123" s="29" t="s">
        <v>71</v>
      </c>
      <c r="D123" s="12"/>
      <c r="E123" s="12"/>
      <c r="F123" s="49"/>
      <c r="G123" s="9"/>
      <c r="H123" s="6">
        <f t="shared" si="18"/>
        <v>0</v>
      </c>
      <c r="I123" s="9"/>
      <c r="J123" s="5">
        <f t="shared" si="19"/>
        <v>0</v>
      </c>
      <c r="K123" s="24"/>
      <c r="L123" s="58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6"/>
      <c r="Y123" s="66"/>
      <c r="Z123" s="66"/>
      <c r="AA123" s="66"/>
      <c r="AB123" s="66"/>
      <c r="AC123" s="66"/>
      <c r="AD123" s="66"/>
      <c r="AE123" s="67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7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7"/>
      <c r="BP123" s="66"/>
      <c r="BQ123" s="66"/>
      <c r="BR123" s="66"/>
      <c r="BS123" s="66"/>
      <c r="BT123" s="66"/>
      <c r="BU123" s="66"/>
      <c r="BV123" s="66"/>
    </row>
    <row r="124" spans="1:74" ht="15.75" hidden="1" customHeight="1" outlineLevel="1">
      <c r="A124" s="11"/>
      <c r="B124" s="16"/>
      <c r="C124" s="30" t="s">
        <v>72</v>
      </c>
      <c r="D124" s="17"/>
      <c r="E124" s="12"/>
      <c r="F124" s="49"/>
      <c r="G124" s="9"/>
      <c r="H124" s="6">
        <f t="shared" si="18"/>
        <v>0</v>
      </c>
      <c r="I124" s="9"/>
      <c r="J124" s="5">
        <f t="shared" si="19"/>
        <v>0</v>
      </c>
      <c r="K124" s="24"/>
      <c r="L124" s="58"/>
      <c r="M124" s="67"/>
      <c r="N124" s="66"/>
      <c r="O124" s="67"/>
      <c r="P124" s="66"/>
      <c r="Q124" s="67"/>
      <c r="R124" s="66"/>
      <c r="S124" s="67"/>
      <c r="T124" s="66"/>
      <c r="U124" s="67"/>
      <c r="V124" s="66"/>
      <c r="W124" s="66"/>
      <c r="X124" s="66"/>
      <c r="Y124" s="67"/>
      <c r="Z124" s="66"/>
      <c r="AA124" s="67"/>
      <c r="AB124" s="66"/>
      <c r="AC124" s="67"/>
      <c r="AD124" s="66"/>
      <c r="AE124" s="67"/>
      <c r="AF124" s="66"/>
      <c r="AG124" s="67"/>
      <c r="AH124" s="66"/>
      <c r="AI124" s="66"/>
      <c r="AJ124" s="66"/>
      <c r="AK124" s="67"/>
      <c r="AL124" s="66"/>
      <c r="AM124" s="66"/>
      <c r="AN124" s="66"/>
      <c r="AO124" s="67"/>
      <c r="AP124" s="66"/>
      <c r="AQ124" s="67"/>
      <c r="AR124" s="66"/>
      <c r="AS124" s="67"/>
      <c r="AT124" s="66"/>
      <c r="AU124" s="66"/>
      <c r="AV124" s="66"/>
      <c r="AW124" s="66"/>
      <c r="AX124" s="66"/>
      <c r="AY124" s="67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7"/>
      <c r="BL124" s="66"/>
      <c r="BM124" s="66"/>
      <c r="BN124" s="66"/>
      <c r="BO124" s="67"/>
      <c r="BP124" s="66"/>
      <c r="BQ124" s="66"/>
      <c r="BR124" s="66"/>
      <c r="BS124" s="66"/>
      <c r="BT124" s="66"/>
      <c r="BU124" s="67"/>
      <c r="BV124" s="66"/>
    </row>
    <row r="125" spans="1:74" ht="15.75" hidden="1" customHeight="1" outlineLevel="1">
      <c r="A125" s="11"/>
      <c r="B125" s="16"/>
      <c r="C125" s="30" t="s">
        <v>53</v>
      </c>
      <c r="D125" s="12"/>
      <c r="E125" s="12"/>
      <c r="F125" s="49"/>
      <c r="G125" s="9"/>
      <c r="H125" s="6">
        <f t="shared" si="18"/>
        <v>0</v>
      </c>
      <c r="I125" s="9"/>
      <c r="J125" s="5">
        <f t="shared" si="19"/>
        <v>0</v>
      </c>
      <c r="K125" s="24"/>
      <c r="L125" s="58"/>
      <c r="M125" s="66"/>
      <c r="N125" s="66"/>
      <c r="O125" s="67"/>
      <c r="P125" s="66"/>
      <c r="Q125" s="66"/>
      <c r="R125" s="66"/>
      <c r="S125" s="67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7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7"/>
      <c r="BJ125" s="66"/>
      <c r="BK125" s="66"/>
      <c r="BL125" s="66"/>
      <c r="BM125" s="67"/>
      <c r="BN125" s="66"/>
      <c r="BO125" s="66"/>
      <c r="BP125" s="66"/>
      <c r="BQ125" s="66"/>
      <c r="BR125" s="66"/>
      <c r="BS125" s="66"/>
      <c r="BT125" s="66"/>
      <c r="BU125" s="66"/>
      <c r="BV125" s="66"/>
    </row>
    <row r="126" spans="1:74" ht="15.75" hidden="1" customHeight="1" outlineLevel="1">
      <c r="A126" s="11"/>
      <c r="B126" s="16"/>
      <c r="C126" s="29"/>
      <c r="D126" s="12"/>
      <c r="E126" s="12"/>
      <c r="F126" s="5"/>
      <c r="G126" s="9"/>
      <c r="H126" s="6"/>
      <c r="I126" s="9"/>
      <c r="J126" s="5"/>
      <c r="K126" s="24"/>
      <c r="L126" s="58"/>
      <c r="M126" s="74"/>
      <c r="N126" s="71"/>
      <c r="O126" s="1"/>
      <c r="P126" s="3"/>
      <c r="Q126" s="74"/>
      <c r="R126" s="71"/>
      <c r="S126" s="1"/>
      <c r="T126" s="3"/>
      <c r="U126" s="75"/>
      <c r="V126" s="71"/>
      <c r="W126" s="1"/>
      <c r="X126" s="3"/>
      <c r="Y126" s="75"/>
      <c r="Z126" s="71"/>
      <c r="AA126" s="3"/>
      <c r="AB126" s="3"/>
      <c r="AC126" s="74"/>
      <c r="AD126" s="71"/>
      <c r="AE126" s="76"/>
      <c r="AF126" s="3"/>
      <c r="AG126" s="74"/>
      <c r="AH126" s="71"/>
      <c r="AI126" s="76"/>
      <c r="AJ126" s="3"/>
      <c r="AK126" s="75"/>
      <c r="AL126" s="71"/>
      <c r="AM126" s="76"/>
      <c r="AN126" s="3"/>
      <c r="AO126" s="75"/>
      <c r="AP126" s="71"/>
      <c r="AQ126" s="76"/>
      <c r="AR126" s="3"/>
      <c r="AS126" s="75"/>
      <c r="AT126" s="71"/>
      <c r="AU126" s="76"/>
      <c r="AV126" s="3"/>
      <c r="AW126" s="74"/>
      <c r="AX126" s="71"/>
      <c r="AY126" s="3"/>
      <c r="AZ126" s="3"/>
      <c r="BA126" s="74"/>
      <c r="BB126" s="71"/>
      <c r="BC126" s="3"/>
      <c r="BD126" s="3"/>
      <c r="BE126" s="74"/>
      <c r="BF126" s="71"/>
      <c r="BG126" s="3"/>
      <c r="BH126" s="3"/>
      <c r="BI126" s="74"/>
      <c r="BJ126" s="71"/>
      <c r="BK126" s="3"/>
      <c r="BL126" s="3"/>
      <c r="BM126" s="74"/>
      <c r="BN126" s="71"/>
      <c r="BO126" s="3"/>
      <c r="BP126" s="3"/>
      <c r="BQ126" s="74"/>
      <c r="BR126" s="71"/>
      <c r="BS126" s="76"/>
      <c r="BT126" s="3"/>
      <c r="BU126" s="74"/>
      <c r="BV126" s="71"/>
    </row>
    <row r="127" spans="1:74" ht="15.75" hidden="1" customHeight="1" outlineLevel="1">
      <c r="A127" s="11"/>
      <c r="B127" s="14"/>
      <c r="C127" s="21" t="str">
        <f>"Razem "&amp;C114</f>
        <v>Razem Dbanie o siebie</v>
      </c>
      <c r="D127" s="21"/>
      <c r="E127" s="21"/>
      <c r="F127" s="22">
        <f>SUM(F115:F126)</f>
        <v>0</v>
      </c>
      <c r="G127" s="22"/>
      <c r="H127" s="22">
        <f>SUM(H115:H126)</f>
        <v>0</v>
      </c>
      <c r="I127" s="13"/>
      <c r="J127" s="22">
        <f>SUM(J115:J126)</f>
        <v>0</v>
      </c>
      <c r="K127" s="26"/>
      <c r="L127" s="58"/>
      <c r="M127" s="74"/>
      <c r="N127" s="71"/>
      <c r="O127" s="2"/>
      <c r="P127" s="3"/>
      <c r="Q127" s="74"/>
      <c r="R127" s="71"/>
      <c r="S127" s="2"/>
      <c r="T127" s="3"/>
      <c r="U127" s="74"/>
      <c r="V127" s="71"/>
      <c r="W127" s="2"/>
      <c r="X127" s="3"/>
      <c r="Y127" s="74"/>
      <c r="Z127" s="71"/>
      <c r="AA127" s="3"/>
      <c r="AB127" s="3"/>
      <c r="AC127" s="74"/>
      <c r="AD127" s="71"/>
      <c r="AE127" s="3"/>
      <c r="AF127" s="3"/>
      <c r="AG127" s="74"/>
      <c r="AH127" s="71"/>
      <c r="AI127" s="2"/>
      <c r="AJ127" s="3"/>
      <c r="AK127" s="74"/>
      <c r="AL127" s="71"/>
      <c r="AM127" s="3"/>
      <c r="AN127" s="3"/>
      <c r="AO127" s="74"/>
      <c r="AP127" s="71"/>
      <c r="AQ127" s="3"/>
      <c r="AR127" s="3"/>
      <c r="AS127" s="74"/>
      <c r="AT127" s="71"/>
      <c r="AU127" s="3"/>
      <c r="AV127" s="3"/>
      <c r="AW127" s="74"/>
      <c r="AX127" s="71"/>
      <c r="AY127" s="3"/>
      <c r="AZ127" s="3"/>
      <c r="BA127" s="74"/>
      <c r="BB127" s="71"/>
      <c r="BC127" s="3"/>
      <c r="BD127" s="3"/>
      <c r="BE127" s="74"/>
      <c r="BF127" s="71"/>
      <c r="BG127" s="3"/>
      <c r="BH127" s="3"/>
      <c r="BI127" s="74"/>
      <c r="BJ127" s="71"/>
      <c r="BK127" s="3"/>
      <c r="BL127" s="3"/>
      <c r="BM127" s="74"/>
      <c r="BN127" s="71"/>
      <c r="BO127" s="3"/>
      <c r="BP127" s="3"/>
      <c r="BQ127" s="74"/>
      <c r="BR127" s="71"/>
      <c r="BS127" s="3"/>
      <c r="BT127" s="3"/>
      <c r="BU127" s="74"/>
      <c r="BV127" s="71"/>
    </row>
    <row r="128" spans="1:74" hidden="1" outlineLevel="1">
      <c r="A128" s="11"/>
      <c r="B128" s="11"/>
      <c r="C128" s="11"/>
      <c r="D128" s="11"/>
      <c r="E128" s="45"/>
      <c r="F128" s="11"/>
      <c r="H128" s="11"/>
      <c r="I128" s="11"/>
      <c r="J128" s="11"/>
      <c r="K128" s="11"/>
      <c r="L128" s="58"/>
      <c r="M128" s="74"/>
      <c r="N128" s="71"/>
      <c r="O128" s="2"/>
      <c r="P128" s="3"/>
      <c r="Q128" s="74"/>
      <c r="R128" s="71"/>
      <c r="S128" s="2"/>
      <c r="T128" s="3"/>
      <c r="U128" s="74"/>
      <c r="V128" s="71"/>
      <c r="W128" s="2"/>
      <c r="X128" s="3"/>
      <c r="Y128" s="74"/>
      <c r="Z128" s="71"/>
      <c r="AA128" s="3"/>
      <c r="AB128" s="3"/>
      <c r="AC128" s="74"/>
      <c r="AD128" s="71"/>
      <c r="AE128" s="3"/>
      <c r="AF128" s="3"/>
      <c r="AG128" s="74"/>
      <c r="AH128" s="71"/>
      <c r="AI128" s="2"/>
      <c r="AJ128" s="3"/>
      <c r="AK128" s="74"/>
      <c r="AL128" s="71"/>
      <c r="AM128" s="3"/>
      <c r="AN128" s="3"/>
      <c r="AO128" s="74"/>
      <c r="AP128" s="71"/>
      <c r="AQ128" s="3"/>
      <c r="AR128" s="3"/>
      <c r="AS128" s="74"/>
      <c r="AT128" s="71"/>
      <c r="AU128" s="3"/>
      <c r="AV128" s="3"/>
      <c r="AW128" s="74"/>
      <c r="AX128" s="71"/>
      <c r="AY128" s="3"/>
      <c r="AZ128" s="3"/>
      <c r="BA128" s="74"/>
      <c r="BB128" s="71"/>
      <c r="BC128" s="3"/>
      <c r="BD128" s="3"/>
      <c r="BE128" s="74"/>
      <c r="BF128" s="71"/>
      <c r="BG128" s="3"/>
      <c r="BH128" s="3"/>
      <c r="BI128" s="74"/>
      <c r="BJ128" s="71"/>
      <c r="BK128" s="3"/>
      <c r="BL128" s="3"/>
      <c r="BM128" s="74"/>
      <c r="BN128" s="71"/>
      <c r="BO128" s="3"/>
      <c r="BP128" s="3"/>
      <c r="BQ128" s="74"/>
      <c r="BR128" s="71"/>
      <c r="BS128" s="3"/>
      <c r="BT128" s="3"/>
      <c r="BU128" s="74"/>
      <c r="BV128" s="71"/>
    </row>
    <row r="129" spans="1:74" ht="30" customHeight="1" collapsed="1">
      <c r="A129" s="11"/>
      <c r="B129" s="32"/>
      <c r="C129" s="33" t="s">
        <v>76</v>
      </c>
      <c r="D129" s="34"/>
      <c r="E129" s="35"/>
      <c r="F129" s="97">
        <f>SUM(F130:F140)</f>
        <v>0</v>
      </c>
      <c r="G129" s="34"/>
      <c r="H129" s="97">
        <f>SUM(H130:H140)</f>
        <v>0</v>
      </c>
      <c r="I129" s="36"/>
      <c r="J129" s="98">
        <f>SUM(J130:J140)</f>
        <v>0</v>
      </c>
      <c r="K129" s="37"/>
      <c r="L129" s="58"/>
      <c r="M129" s="74"/>
      <c r="N129" s="71"/>
      <c r="O129" s="2"/>
      <c r="P129" s="3"/>
      <c r="Q129" s="74"/>
      <c r="R129" s="71"/>
      <c r="S129" s="2"/>
      <c r="T129" s="3"/>
      <c r="U129" s="74"/>
      <c r="V129" s="71"/>
      <c r="W129" s="2"/>
      <c r="X129" s="3"/>
      <c r="Y129" s="74"/>
      <c r="Z129" s="71"/>
      <c r="AA129" s="3"/>
      <c r="AB129" s="3"/>
      <c r="AC129" s="74"/>
      <c r="AD129" s="71"/>
      <c r="AE129" s="3"/>
      <c r="AF129" s="3"/>
      <c r="AG129" s="74"/>
      <c r="AH129" s="71"/>
      <c r="AI129" s="2"/>
      <c r="AJ129" s="3"/>
      <c r="AK129" s="74"/>
      <c r="AL129" s="71"/>
      <c r="AM129" s="3"/>
      <c r="AN129" s="3"/>
      <c r="AO129" s="74"/>
      <c r="AP129" s="71"/>
      <c r="AQ129" s="3"/>
      <c r="AR129" s="3"/>
      <c r="AS129" s="74"/>
      <c r="AT129" s="71"/>
      <c r="AU129" s="3"/>
      <c r="AV129" s="3"/>
      <c r="AW129" s="74"/>
      <c r="AX129" s="71"/>
      <c r="AY129" s="3"/>
      <c r="AZ129" s="3"/>
      <c r="BA129" s="74"/>
      <c r="BB129" s="71"/>
      <c r="BC129" s="3"/>
      <c r="BD129" s="3"/>
      <c r="BE129" s="74"/>
      <c r="BF129" s="71"/>
      <c r="BG129" s="3"/>
      <c r="BH129" s="3"/>
      <c r="BI129" s="74"/>
      <c r="BJ129" s="71"/>
      <c r="BK129" s="3"/>
      <c r="BL129" s="3"/>
      <c r="BM129" s="74"/>
      <c r="BN129" s="71"/>
      <c r="BO129" s="3"/>
      <c r="BP129" s="3"/>
      <c r="BQ129" s="74"/>
      <c r="BR129" s="71"/>
      <c r="BS129" s="3"/>
      <c r="BT129" s="3"/>
      <c r="BU129" s="74"/>
      <c r="BV129" s="71"/>
    </row>
    <row r="130" spans="1:74" ht="15.75" hidden="1" customHeight="1" outlineLevel="1">
      <c r="A130" s="11"/>
      <c r="B130" s="15"/>
      <c r="C130" s="28" t="s">
        <v>77</v>
      </c>
      <c r="D130" s="4"/>
      <c r="E130" s="4"/>
      <c r="F130" s="49"/>
      <c r="G130" s="10"/>
      <c r="H130" s="6">
        <f t="shared" ref="H130:H139" si="20">SUM(M130:BV130)</f>
        <v>0</v>
      </c>
      <c r="I130" s="10"/>
      <c r="J130" s="5">
        <f t="shared" ref="J130:J139" si="21">F130-H130</f>
        <v>0</v>
      </c>
      <c r="K130" s="23"/>
      <c r="L130" s="58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</row>
    <row r="131" spans="1:74" ht="15.75" hidden="1" customHeight="1" outlineLevel="1">
      <c r="A131" s="11"/>
      <c r="B131" s="16"/>
      <c r="C131" s="29" t="s">
        <v>79</v>
      </c>
      <c r="D131" s="12"/>
      <c r="E131" s="12"/>
      <c r="F131" s="49"/>
      <c r="G131" s="9"/>
      <c r="H131" s="6">
        <f t="shared" si="20"/>
        <v>0</v>
      </c>
      <c r="I131" s="9"/>
      <c r="J131" s="5">
        <f t="shared" si="21"/>
        <v>0</v>
      </c>
      <c r="K131" s="24"/>
      <c r="L131" s="58"/>
      <c r="M131" s="67"/>
      <c r="N131" s="66"/>
      <c r="O131" s="66"/>
      <c r="P131" s="66"/>
      <c r="Q131" s="66"/>
      <c r="R131" s="66"/>
      <c r="S131" s="66"/>
      <c r="T131" s="66"/>
      <c r="U131" s="67"/>
      <c r="V131" s="66"/>
      <c r="W131" s="66"/>
      <c r="X131" s="66"/>
      <c r="Y131" s="67"/>
      <c r="Z131" s="66"/>
      <c r="AA131" s="66"/>
      <c r="AB131" s="66"/>
      <c r="AC131" s="67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7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</row>
    <row r="132" spans="1:74" ht="15.75" hidden="1" customHeight="1" outlineLevel="1">
      <c r="A132" s="11"/>
      <c r="B132" s="16"/>
      <c r="C132" s="31" t="s">
        <v>18</v>
      </c>
      <c r="D132" s="12" t="s">
        <v>179</v>
      </c>
      <c r="E132" s="12"/>
      <c r="F132" s="49"/>
      <c r="G132" s="9"/>
      <c r="H132" s="6">
        <f t="shared" si="20"/>
        <v>0</v>
      </c>
      <c r="I132" s="9"/>
      <c r="J132" s="5">
        <f t="shared" si="21"/>
        <v>0</v>
      </c>
      <c r="K132" s="24"/>
      <c r="L132" s="58"/>
      <c r="M132" s="67"/>
      <c r="N132" s="66"/>
      <c r="O132" s="66"/>
      <c r="P132" s="66"/>
      <c r="Q132" s="66"/>
      <c r="R132" s="66"/>
      <c r="S132" s="66"/>
      <c r="T132" s="66"/>
      <c r="U132" s="67"/>
      <c r="V132" s="66"/>
      <c r="W132" s="66"/>
      <c r="X132" s="66"/>
      <c r="Y132" s="67"/>
      <c r="Z132" s="66"/>
      <c r="AA132" s="66"/>
      <c r="AB132" s="66"/>
      <c r="AC132" s="67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7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</row>
    <row r="133" spans="1:74" ht="15.75" hidden="1" customHeight="1" outlineLevel="1">
      <c r="A133" s="11"/>
      <c r="B133" s="16"/>
      <c r="C133" s="29" t="s">
        <v>81</v>
      </c>
      <c r="D133" s="12"/>
      <c r="E133" s="12"/>
      <c r="F133" s="49"/>
      <c r="G133" s="9"/>
      <c r="H133" s="6">
        <f t="shared" si="20"/>
        <v>0</v>
      </c>
      <c r="I133" s="9"/>
      <c r="J133" s="5">
        <f t="shared" si="21"/>
        <v>0</v>
      </c>
      <c r="K133" s="24"/>
      <c r="L133" s="58"/>
      <c r="M133" s="66"/>
      <c r="N133" s="66"/>
      <c r="O133" s="66"/>
      <c r="P133" s="66"/>
      <c r="Q133" s="66"/>
      <c r="R133" s="66"/>
      <c r="S133" s="67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7"/>
      <c r="AJ133" s="66"/>
      <c r="AK133" s="66"/>
      <c r="AL133" s="66"/>
      <c r="AM133" s="66"/>
      <c r="AN133" s="66"/>
      <c r="AO133" s="66"/>
      <c r="AP133" s="66"/>
      <c r="AQ133" s="67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7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</row>
    <row r="134" spans="1:74" ht="15.75" hidden="1" customHeight="1" outlineLevel="1">
      <c r="A134" s="11"/>
      <c r="B134" s="16"/>
      <c r="C134" s="29" t="s">
        <v>19</v>
      </c>
      <c r="D134" s="12"/>
      <c r="E134" s="12"/>
      <c r="F134" s="49"/>
      <c r="G134" s="9"/>
      <c r="H134" s="6">
        <f t="shared" si="20"/>
        <v>0</v>
      </c>
      <c r="I134" s="9"/>
      <c r="J134" s="5">
        <f t="shared" si="21"/>
        <v>0</v>
      </c>
      <c r="K134" s="24"/>
      <c r="L134" s="58"/>
      <c r="M134" s="67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7"/>
      <c r="Z134" s="67"/>
      <c r="AA134" s="66"/>
      <c r="AB134" s="66"/>
      <c r="AC134" s="67"/>
      <c r="AD134" s="66"/>
      <c r="AE134" s="66"/>
      <c r="AF134" s="66"/>
      <c r="AG134" s="66"/>
      <c r="AH134" s="66"/>
      <c r="AI134" s="66"/>
      <c r="AJ134" s="66"/>
      <c r="AK134" s="67"/>
      <c r="AL134" s="66"/>
      <c r="AM134" s="67"/>
      <c r="AN134" s="66"/>
      <c r="AO134" s="66"/>
      <c r="AP134" s="66"/>
      <c r="AQ134" s="67"/>
      <c r="AR134" s="66"/>
      <c r="AS134" s="66"/>
      <c r="AT134" s="66"/>
      <c r="AU134" s="66"/>
      <c r="AV134" s="66"/>
      <c r="AW134" s="66"/>
      <c r="AX134" s="66"/>
      <c r="AY134" s="66"/>
      <c r="AZ134" s="66"/>
      <c r="BA134" s="67"/>
      <c r="BB134" s="66"/>
      <c r="BC134" s="66"/>
      <c r="BD134" s="66"/>
      <c r="BE134" s="66"/>
      <c r="BF134" s="66"/>
      <c r="BG134" s="66"/>
      <c r="BH134" s="66"/>
      <c r="BI134" s="67"/>
      <c r="BJ134" s="66"/>
      <c r="BK134" s="66"/>
      <c r="BL134" s="66"/>
      <c r="BM134" s="67"/>
      <c r="BN134" s="66"/>
      <c r="BO134" s="67"/>
      <c r="BP134" s="66"/>
      <c r="BQ134" s="66"/>
      <c r="BR134" s="66"/>
      <c r="BS134" s="66"/>
      <c r="BT134" s="66"/>
      <c r="BU134" s="66"/>
      <c r="BV134" s="66"/>
    </row>
    <row r="135" spans="1:74" ht="15.75" hidden="1" customHeight="1" outlineLevel="1">
      <c r="A135" s="11"/>
      <c r="B135" s="16"/>
      <c r="C135" s="30" t="s">
        <v>80</v>
      </c>
      <c r="D135" s="12"/>
      <c r="E135" s="12"/>
      <c r="F135" s="49"/>
      <c r="G135" s="9"/>
      <c r="H135" s="6">
        <f t="shared" si="20"/>
        <v>0</v>
      </c>
      <c r="I135" s="9"/>
      <c r="J135" s="5">
        <f t="shared" si="21"/>
        <v>0</v>
      </c>
      <c r="K135" s="24"/>
      <c r="L135" s="58"/>
      <c r="M135" s="67"/>
      <c r="N135" s="66"/>
      <c r="O135" s="67"/>
      <c r="P135" s="66"/>
      <c r="Q135" s="67"/>
      <c r="R135" s="66"/>
      <c r="S135" s="67"/>
      <c r="T135" s="66"/>
      <c r="U135" s="67"/>
      <c r="V135" s="66"/>
      <c r="W135" s="66"/>
      <c r="X135" s="66"/>
      <c r="Y135" s="66"/>
      <c r="Z135" s="66"/>
      <c r="AA135" s="67"/>
      <c r="AB135" s="66"/>
      <c r="AC135" s="66"/>
      <c r="AD135" s="66"/>
      <c r="AE135" s="67"/>
      <c r="AF135" s="66"/>
      <c r="AG135" s="66"/>
      <c r="AH135" s="66"/>
      <c r="AI135" s="67"/>
      <c r="AJ135" s="66"/>
      <c r="AK135" s="66"/>
      <c r="AL135" s="66"/>
      <c r="AM135" s="67"/>
      <c r="AN135" s="66"/>
      <c r="AO135" s="66"/>
      <c r="AP135" s="66"/>
      <c r="AQ135" s="67"/>
      <c r="AR135" s="66"/>
      <c r="AS135" s="66"/>
      <c r="AT135" s="66"/>
      <c r="AU135" s="67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7"/>
      <c r="BJ135" s="66"/>
      <c r="BK135" s="66"/>
      <c r="BL135" s="66"/>
      <c r="BM135" s="67"/>
      <c r="BN135" s="66"/>
      <c r="BO135" s="66"/>
      <c r="BP135" s="66"/>
      <c r="BQ135" s="66"/>
      <c r="BR135" s="66"/>
      <c r="BS135" s="66"/>
      <c r="BT135" s="66"/>
      <c r="BU135" s="67"/>
      <c r="BV135" s="66"/>
    </row>
    <row r="136" spans="1:74" ht="15.75" hidden="1" customHeight="1" outlineLevel="1">
      <c r="A136" s="11"/>
      <c r="B136" s="16"/>
      <c r="C136" s="31" t="s">
        <v>78</v>
      </c>
      <c r="D136" s="12"/>
      <c r="E136" s="12"/>
      <c r="F136" s="49"/>
      <c r="G136" s="9"/>
      <c r="H136" s="6">
        <f t="shared" si="20"/>
        <v>0</v>
      </c>
      <c r="I136" s="9"/>
      <c r="J136" s="5">
        <f t="shared" si="21"/>
        <v>0</v>
      </c>
      <c r="K136" s="24"/>
      <c r="L136" s="58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7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7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</row>
    <row r="137" spans="1:74" ht="15.75" hidden="1" customHeight="1" outlineLevel="1">
      <c r="A137" s="11"/>
      <c r="B137" s="16"/>
      <c r="C137" s="30" t="s">
        <v>83</v>
      </c>
      <c r="D137" s="12"/>
      <c r="E137" s="12"/>
      <c r="F137" s="49"/>
      <c r="G137" s="9"/>
      <c r="H137" s="6">
        <f t="shared" si="20"/>
        <v>0</v>
      </c>
      <c r="I137" s="9"/>
      <c r="J137" s="5">
        <f t="shared" si="21"/>
        <v>0</v>
      </c>
      <c r="K137" s="24"/>
      <c r="L137" s="58"/>
      <c r="M137" s="66"/>
      <c r="N137" s="66"/>
      <c r="O137" s="66"/>
      <c r="P137" s="66"/>
      <c r="Q137" s="68"/>
      <c r="R137" s="68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7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7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7"/>
      <c r="BV137" s="66"/>
    </row>
    <row r="138" spans="1:74" ht="15.75" hidden="1" customHeight="1" outlineLevel="1">
      <c r="A138" s="11"/>
      <c r="B138" s="16"/>
      <c r="C138" s="51" t="s">
        <v>97</v>
      </c>
      <c r="D138" s="17"/>
      <c r="E138" s="12"/>
      <c r="F138" s="49"/>
      <c r="G138" s="9"/>
      <c r="H138" s="6">
        <f t="shared" si="20"/>
        <v>0</v>
      </c>
      <c r="I138" s="9"/>
      <c r="J138" s="5">
        <f t="shared" si="21"/>
        <v>0</v>
      </c>
      <c r="K138" s="24"/>
      <c r="L138" s="58"/>
      <c r="M138" s="66"/>
      <c r="N138" s="66"/>
      <c r="O138" s="67"/>
      <c r="P138" s="66"/>
      <c r="Q138" s="66"/>
      <c r="R138" s="66"/>
      <c r="S138" s="66"/>
      <c r="T138" s="66"/>
      <c r="U138" s="66"/>
      <c r="V138" s="66"/>
      <c r="W138" s="66"/>
      <c r="X138" s="66"/>
      <c r="Y138" s="67"/>
      <c r="Z138" s="66"/>
      <c r="AA138" s="66"/>
      <c r="AB138" s="66"/>
      <c r="AC138" s="67"/>
      <c r="AD138" s="66"/>
      <c r="AE138" s="66"/>
      <c r="AF138" s="66"/>
      <c r="AG138" s="66"/>
      <c r="AH138" s="66"/>
      <c r="AI138" s="66"/>
      <c r="AJ138" s="66"/>
      <c r="AK138" s="66"/>
      <c r="AL138" s="66"/>
      <c r="AM138" s="67"/>
      <c r="AN138" s="66"/>
      <c r="AO138" s="66"/>
      <c r="AP138" s="66"/>
      <c r="AQ138" s="66"/>
      <c r="AR138" s="66"/>
      <c r="AS138" s="66"/>
      <c r="AT138" s="66"/>
      <c r="AU138" s="67"/>
      <c r="AV138" s="66"/>
      <c r="AW138" s="66"/>
      <c r="AX138" s="66"/>
      <c r="AY138" s="66"/>
      <c r="AZ138" s="66"/>
      <c r="BA138" s="67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7"/>
      <c r="BP138" s="66"/>
      <c r="BQ138" s="66"/>
      <c r="BR138" s="66"/>
      <c r="BS138" s="66"/>
      <c r="BT138" s="66"/>
      <c r="BU138" s="67"/>
      <c r="BV138" s="66"/>
    </row>
    <row r="139" spans="1:74" ht="15.75" hidden="1" customHeight="1" outlineLevel="1">
      <c r="A139" s="11"/>
      <c r="B139" s="16"/>
      <c r="C139" s="31" t="s">
        <v>53</v>
      </c>
      <c r="D139" s="12"/>
      <c r="E139" s="12"/>
      <c r="F139" s="49"/>
      <c r="G139" s="9"/>
      <c r="H139" s="6">
        <f t="shared" si="20"/>
        <v>0</v>
      </c>
      <c r="I139" s="9"/>
      <c r="J139" s="5">
        <f t="shared" si="21"/>
        <v>0</v>
      </c>
      <c r="K139" s="24"/>
      <c r="L139" s="58"/>
      <c r="M139" s="67"/>
      <c r="N139" s="66"/>
      <c r="O139" s="67"/>
      <c r="P139" s="66"/>
      <c r="Q139" s="67"/>
      <c r="R139" s="66"/>
      <c r="S139" s="66"/>
      <c r="T139" s="66"/>
      <c r="U139" s="67"/>
      <c r="V139" s="66"/>
      <c r="W139" s="67"/>
      <c r="X139" s="66"/>
      <c r="Y139" s="67"/>
      <c r="Z139" s="66"/>
      <c r="AA139" s="67"/>
      <c r="AB139" s="66"/>
      <c r="AC139" s="67"/>
      <c r="AD139" s="66"/>
      <c r="AE139" s="67"/>
      <c r="AF139" s="66"/>
      <c r="AG139" s="67"/>
      <c r="AH139" s="66"/>
      <c r="AI139" s="66"/>
      <c r="AJ139" s="66"/>
      <c r="AK139" s="66"/>
      <c r="AL139" s="66"/>
      <c r="AM139" s="67"/>
      <c r="AN139" s="66"/>
      <c r="AO139" s="67"/>
      <c r="AP139" s="66"/>
      <c r="AQ139" s="66"/>
      <c r="AR139" s="66"/>
      <c r="AS139" s="67"/>
      <c r="AT139" s="66"/>
      <c r="AU139" s="67"/>
      <c r="AV139" s="66"/>
      <c r="AW139" s="66"/>
      <c r="AX139" s="66"/>
      <c r="AY139" s="66"/>
      <c r="AZ139" s="66"/>
      <c r="BA139" s="67"/>
      <c r="BB139" s="66"/>
      <c r="BC139" s="66"/>
      <c r="BD139" s="66"/>
      <c r="BE139" s="67"/>
      <c r="BF139" s="66"/>
      <c r="BG139" s="66"/>
      <c r="BH139" s="66"/>
      <c r="BI139" s="66"/>
      <c r="BJ139" s="66"/>
      <c r="BK139" s="66"/>
      <c r="BL139" s="66"/>
      <c r="BM139" s="67"/>
      <c r="BN139" s="66"/>
      <c r="BO139" s="66"/>
      <c r="BP139" s="66"/>
      <c r="BQ139" s="66"/>
      <c r="BR139" s="66"/>
      <c r="BS139" s="66"/>
      <c r="BT139" s="66"/>
      <c r="BU139" s="66"/>
      <c r="BV139" s="66"/>
    </row>
    <row r="140" spans="1:74" ht="15.75" hidden="1" customHeight="1" outlineLevel="1">
      <c r="A140" s="11"/>
      <c r="B140" s="16"/>
      <c r="D140" s="12"/>
      <c r="E140" s="12"/>
      <c r="F140" s="5"/>
      <c r="G140" s="9"/>
      <c r="H140" s="6"/>
      <c r="I140" s="9"/>
      <c r="J140" s="5"/>
      <c r="K140" s="24"/>
      <c r="L140" s="58"/>
      <c r="M140" s="74"/>
      <c r="N140" s="71"/>
      <c r="O140" s="2"/>
      <c r="P140" s="3"/>
      <c r="Q140" s="74"/>
      <c r="R140" s="71"/>
      <c r="S140" s="2"/>
      <c r="T140" s="3"/>
      <c r="U140" s="74"/>
      <c r="V140" s="71"/>
      <c r="W140" s="2"/>
      <c r="X140" s="3"/>
      <c r="Y140" s="74"/>
      <c r="Z140" s="71"/>
      <c r="AA140" s="3"/>
      <c r="AB140" s="3"/>
      <c r="AC140" s="74"/>
      <c r="AD140" s="71"/>
      <c r="AE140" s="3"/>
      <c r="AF140" s="3"/>
      <c r="AG140" s="74"/>
      <c r="AH140" s="71"/>
      <c r="AI140" s="2"/>
      <c r="AJ140" s="3"/>
      <c r="AK140" s="74"/>
      <c r="AL140" s="71"/>
      <c r="AM140" s="76"/>
      <c r="AN140" s="3"/>
      <c r="AO140" s="74"/>
      <c r="AP140" s="71"/>
      <c r="AQ140" s="3"/>
      <c r="AR140" s="3"/>
      <c r="AS140" s="74"/>
      <c r="AT140" s="71"/>
      <c r="AU140" s="3"/>
      <c r="AV140" s="3"/>
      <c r="AW140" s="74"/>
      <c r="AX140" s="71"/>
      <c r="AY140" s="3"/>
      <c r="AZ140" s="3"/>
      <c r="BA140" s="74"/>
      <c r="BB140" s="71"/>
      <c r="BC140" s="3"/>
      <c r="BD140" s="3"/>
      <c r="BE140" s="74"/>
      <c r="BF140" s="71"/>
      <c r="BG140" s="3"/>
      <c r="BH140" s="3"/>
      <c r="BI140" s="74"/>
      <c r="BJ140" s="71"/>
      <c r="BK140" s="3"/>
      <c r="BL140" s="3"/>
      <c r="BM140" s="75"/>
      <c r="BN140" s="71"/>
      <c r="BO140" s="3"/>
      <c r="BP140" s="3"/>
      <c r="BQ140" s="74"/>
      <c r="BR140" s="71"/>
      <c r="BS140" s="3"/>
      <c r="BT140" s="3"/>
      <c r="BU140" s="74"/>
      <c r="BV140" s="71"/>
    </row>
    <row r="141" spans="1:74" ht="15.75" hidden="1" customHeight="1" outlineLevel="1">
      <c r="A141" s="11"/>
      <c r="B141" s="14"/>
      <c r="C141" s="21" t="str">
        <f>"Razem "&amp;C129</f>
        <v>Razem Dzieci</v>
      </c>
      <c r="D141" s="21"/>
      <c r="E141" s="21"/>
      <c r="F141" s="22">
        <f>SUM(F130:F140)</f>
        <v>0</v>
      </c>
      <c r="G141" s="22"/>
      <c r="H141" s="22">
        <f>SUM(H130:H140)</f>
        <v>0</v>
      </c>
      <c r="I141" s="13"/>
      <c r="J141" s="22">
        <f>SUM(J130:J140)</f>
        <v>0</v>
      </c>
      <c r="K141" s="26"/>
      <c r="L141" s="58"/>
      <c r="M141" s="75"/>
      <c r="N141" s="71"/>
      <c r="O141" s="1"/>
      <c r="P141" s="3"/>
      <c r="Q141" s="74"/>
      <c r="R141" s="71"/>
      <c r="S141" s="2"/>
      <c r="T141" s="3"/>
      <c r="U141" s="75"/>
      <c r="V141" s="71"/>
      <c r="W141" s="1"/>
      <c r="X141" s="3"/>
      <c r="Y141" s="74"/>
      <c r="Z141" s="71"/>
      <c r="AA141" s="3"/>
      <c r="AB141" s="3"/>
      <c r="AC141" s="75"/>
      <c r="AD141" s="71"/>
      <c r="AE141" s="3"/>
      <c r="AF141" s="3"/>
      <c r="AG141" s="74"/>
      <c r="AH141" s="71"/>
      <c r="AI141" s="1"/>
      <c r="AJ141" s="3"/>
      <c r="AK141" s="75"/>
      <c r="AL141" s="71"/>
      <c r="AM141" s="76"/>
      <c r="AN141" s="3"/>
      <c r="AO141" s="74"/>
      <c r="AP141" s="71"/>
      <c r="AQ141" s="76"/>
      <c r="AR141" s="3"/>
      <c r="AS141" s="75"/>
      <c r="AT141" s="71"/>
      <c r="AU141" s="76"/>
      <c r="AV141" s="3"/>
      <c r="AW141" s="75"/>
      <c r="AX141" s="71"/>
      <c r="AY141" s="76"/>
      <c r="AZ141" s="3"/>
      <c r="BA141" s="75"/>
      <c r="BB141" s="71"/>
      <c r="BC141" s="3"/>
      <c r="BD141" s="3"/>
      <c r="BE141" s="74"/>
      <c r="BF141" s="71"/>
      <c r="BG141" s="3"/>
      <c r="BH141" s="3"/>
      <c r="BI141" s="74"/>
      <c r="BJ141" s="71"/>
      <c r="BK141" s="3"/>
      <c r="BL141" s="3"/>
      <c r="BM141" s="74"/>
      <c r="BN141" s="71"/>
      <c r="BO141" s="3"/>
      <c r="BP141" s="3"/>
      <c r="BQ141" s="74"/>
      <c r="BR141" s="71"/>
      <c r="BS141" s="76"/>
      <c r="BT141" s="3"/>
      <c r="BU141" s="74"/>
      <c r="BV141" s="71"/>
    </row>
    <row r="142" spans="1:74" hidden="1" outlineLevel="1">
      <c r="A142" s="11"/>
      <c r="B142" s="11"/>
      <c r="C142" s="11"/>
      <c r="D142" s="11"/>
      <c r="E142" s="45"/>
      <c r="F142" s="11"/>
      <c r="H142" s="11"/>
      <c r="I142" s="11"/>
      <c r="J142" s="11"/>
      <c r="K142" s="11"/>
      <c r="L142" s="58"/>
      <c r="M142" s="74"/>
      <c r="N142" s="71"/>
      <c r="O142" s="1"/>
      <c r="P142" s="3"/>
      <c r="Q142" s="74"/>
      <c r="R142" s="71"/>
      <c r="S142" s="2"/>
      <c r="T142" s="3"/>
      <c r="U142" s="75"/>
      <c r="V142" s="71"/>
      <c r="W142" s="2"/>
      <c r="X142" s="3"/>
      <c r="Y142" s="74"/>
      <c r="Z142" s="71"/>
      <c r="AA142" s="76"/>
      <c r="AB142" s="3"/>
      <c r="AC142" s="75"/>
      <c r="AD142" s="71"/>
      <c r="AE142" s="3"/>
      <c r="AF142" s="3"/>
      <c r="AG142" s="74"/>
      <c r="AH142" s="71"/>
      <c r="AI142" s="1"/>
      <c r="AJ142" s="3"/>
      <c r="AK142" s="75"/>
      <c r="AL142" s="71"/>
      <c r="AM142" s="3"/>
      <c r="AN142" s="3"/>
      <c r="AO142" s="74"/>
      <c r="AP142" s="71"/>
      <c r="AQ142" s="3"/>
      <c r="AR142" s="3"/>
      <c r="AS142" s="74"/>
      <c r="AT142" s="71"/>
      <c r="AU142" s="3"/>
      <c r="AV142" s="3"/>
      <c r="AW142" s="74"/>
      <c r="AX142" s="71"/>
      <c r="AY142" s="3"/>
      <c r="AZ142" s="3"/>
      <c r="BA142" s="74"/>
      <c r="BB142" s="71"/>
      <c r="BC142" s="3"/>
      <c r="BD142" s="3"/>
      <c r="BE142" s="75"/>
      <c r="BF142" s="71"/>
      <c r="BG142" s="3"/>
      <c r="BH142" s="3"/>
      <c r="BI142" s="74"/>
      <c r="BJ142" s="71"/>
      <c r="BK142" s="3"/>
      <c r="BL142" s="3"/>
      <c r="BM142" s="74"/>
      <c r="BN142" s="71"/>
      <c r="BO142" s="76"/>
      <c r="BP142" s="3"/>
      <c r="BQ142" s="74"/>
      <c r="BR142" s="71"/>
      <c r="BS142" s="3"/>
      <c r="BT142" s="3"/>
      <c r="BU142" s="74"/>
      <c r="BV142" s="71"/>
    </row>
    <row r="143" spans="1:74" ht="30" customHeight="1" collapsed="1">
      <c r="A143" s="11"/>
      <c r="B143" s="32"/>
      <c r="C143" s="40" t="s">
        <v>176</v>
      </c>
      <c r="D143" s="34"/>
      <c r="E143" s="35"/>
      <c r="F143" s="97">
        <f>SUM(F144:F150)</f>
        <v>0</v>
      </c>
      <c r="G143" s="34"/>
      <c r="H143" s="97">
        <f>SUM(H144:H150)</f>
        <v>0</v>
      </c>
      <c r="I143" s="36"/>
      <c r="J143" s="98">
        <f>SUM(J144:J150)</f>
        <v>0</v>
      </c>
      <c r="K143" s="37"/>
      <c r="L143" s="58"/>
      <c r="M143" s="74"/>
      <c r="N143" s="71"/>
      <c r="O143" s="2"/>
      <c r="P143" s="3"/>
      <c r="Q143" s="74"/>
      <c r="R143" s="71"/>
      <c r="S143" s="2"/>
      <c r="T143" s="3"/>
      <c r="U143" s="74"/>
      <c r="V143" s="71"/>
      <c r="W143" s="2"/>
      <c r="X143" s="3"/>
      <c r="Y143" s="74"/>
      <c r="Z143" s="71"/>
      <c r="AA143" s="3"/>
      <c r="AB143" s="3"/>
      <c r="AC143" s="74"/>
      <c r="AD143" s="71"/>
      <c r="AE143" s="3"/>
      <c r="AF143" s="3"/>
      <c r="AG143" s="74"/>
      <c r="AH143" s="71"/>
      <c r="AI143" s="2"/>
      <c r="AJ143" s="3"/>
      <c r="AK143" s="74"/>
      <c r="AL143" s="71"/>
      <c r="AM143" s="3"/>
      <c r="AN143" s="3"/>
      <c r="AO143" s="74"/>
      <c r="AP143" s="71"/>
      <c r="AQ143" s="3"/>
      <c r="AR143" s="3"/>
      <c r="AS143" s="74"/>
      <c r="AT143" s="71"/>
      <c r="AU143" s="3"/>
      <c r="AV143" s="3"/>
      <c r="AW143" s="74"/>
      <c r="AX143" s="71"/>
      <c r="AY143" s="3"/>
      <c r="AZ143" s="3"/>
      <c r="BA143" s="74"/>
      <c r="BB143" s="71"/>
      <c r="BC143" s="3"/>
      <c r="BD143" s="3"/>
      <c r="BE143" s="74"/>
      <c r="BF143" s="71"/>
      <c r="BG143" s="3"/>
      <c r="BH143" s="3"/>
      <c r="BI143" s="74"/>
      <c r="BJ143" s="71"/>
      <c r="BK143" s="3"/>
      <c r="BL143" s="3"/>
      <c r="BM143" s="74"/>
      <c r="BN143" s="71"/>
      <c r="BO143" s="3"/>
      <c r="BP143" s="3"/>
      <c r="BQ143" s="74"/>
      <c r="BR143" s="71"/>
      <c r="BS143" s="3"/>
      <c r="BT143" s="3"/>
      <c r="BU143" s="74"/>
      <c r="BV143" s="71"/>
    </row>
    <row r="144" spans="1:74" ht="15.75" hidden="1" customHeight="1" outlineLevel="1">
      <c r="A144" s="11"/>
      <c r="B144" s="15"/>
      <c r="C144" s="28" t="s">
        <v>91</v>
      </c>
      <c r="D144" s="4"/>
      <c r="E144" s="4"/>
      <c r="F144" s="49"/>
      <c r="G144" s="10"/>
      <c r="H144" s="6">
        <f t="shared" ref="H144:H149" si="22">SUM(M144:BV144)</f>
        <v>0</v>
      </c>
      <c r="I144" s="10"/>
      <c r="J144" s="5">
        <f t="shared" ref="J144:J149" si="23">F144-H144</f>
        <v>0</v>
      </c>
      <c r="K144" s="23"/>
      <c r="L144" s="58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</row>
    <row r="145" spans="1:74" ht="15.75" hidden="1" customHeight="1" outlineLevel="1">
      <c r="A145" s="11"/>
      <c r="B145" s="16"/>
      <c r="C145" s="31" t="s">
        <v>94</v>
      </c>
      <c r="E145" s="12"/>
      <c r="F145" s="49"/>
      <c r="G145" s="9"/>
      <c r="H145" s="6">
        <f t="shared" si="22"/>
        <v>0</v>
      </c>
      <c r="I145" s="9"/>
      <c r="J145" s="5">
        <f t="shared" si="23"/>
        <v>0</v>
      </c>
      <c r="K145" s="24"/>
      <c r="L145" s="58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</row>
    <row r="146" spans="1:74" ht="15.75" hidden="1" customHeight="1" outlineLevel="1">
      <c r="A146" s="11"/>
      <c r="B146" s="16"/>
      <c r="C146" s="31" t="s">
        <v>95</v>
      </c>
      <c r="D146" s="12"/>
      <c r="E146" s="12"/>
      <c r="F146" s="49"/>
      <c r="G146" s="9"/>
      <c r="H146" s="6">
        <f t="shared" si="22"/>
        <v>0</v>
      </c>
      <c r="I146" s="9"/>
      <c r="J146" s="5">
        <f t="shared" si="23"/>
        <v>0</v>
      </c>
      <c r="K146" s="24"/>
      <c r="L146" s="58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</row>
    <row r="147" spans="1:74" ht="15.75" hidden="1" customHeight="1" outlineLevel="1">
      <c r="A147" s="11"/>
      <c r="B147" s="16"/>
      <c r="C147" s="29" t="s">
        <v>78</v>
      </c>
      <c r="D147" s="12"/>
      <c r="E147" s="12"/>
      <c r="F147" s="49"/>
      <c r="G147" s="9"/>
      <c r="H147" s="6">
        <f t="shared" si="22"/>
        <v>0</v>
      </c>
      <c r="I147" s="9"/>
      <c r="J147" s="5">
        <f t="shared" si="23"/>
        <v>0</v>
      </c>
      <c r="K147" s="24"/>
      <c r="L147" s="58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7"/>
      <c r="BD147" s="66"/>
      <c r="BE147" s="67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</row>
    <row r="148" spans="1:74" ht="15.75" hidden="1" customHeight="1" outlineLevel="1">
      <c r="A148" s="11"/>
      <c r="B148" s="16"/>
      <c r="C148" s="29" t="s">
        <v>137</v>
      </c>
      <c r="D148" s="12"/>
      <c r="E148" s="12"/>
      <c r="F148" s="49"/>
      <c r="G148" s="9"/>
      <c r="H148" s="6">
        <f t="shared" si="22"/>
        <v>0</v>
      </c>
      <c r="I148" s="9"/>
      <c r="J148" s="5">
        <f t="shared" ref="J148" si="24">F148-H148</f>
        <v>0</v>
      </c>
      <c r="K148" s="24"/>
      <c r="L148" s="58"/>
      <c r="M148" s="66"/>
      <c r="N148" s="66"/>
      <c r="O148" s="67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</row>
    <row r="149" spans="1:74" ht="15.75" hidden="1" customHeight="1" outlineLevel="1">
      <c r="A149" s="11"/>
      <c r="B149" s="16"/>
      <c r="C149" s="31" t="s">
        <v>53</v>
      </c>
      <c r="D149" s="12"/>
      <c r="E149" s="12"/>
      <c r="F149" s="49"/>
      <c r="G149" s="9"/>
      <c r="H149" s="6">
        <f t="shared" si="22"/>
        <v>0</v>
      </c>
      <c r="I149" s="9"/>
      <c r="J149" s="5">
        <f t="shared" si="23"/>
        <v>0</v>
      </c>
      <c r="K149" s="24"/>
      <c r="L149" s="58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</row>
    <row r="150" spans="1:74" ht="15.75" hidden="1" customHeight="1" outlineLevel="1">
      <c r="A150" s="11"/>
      <c r="B150" s="16"/>
      <c r="C150" s="30"/>
      <c r="D150" s="12"/>
      <c r="E150" s="12"/>
      <c r="F150" s="5"/>
      <c r="G150" s="9"/>
      <c r="H150" s="6"/>
      <c r="I150" s="9"/>
      <c r="J150" s="5"/>
      <c r="K150" s="24"/>
      <c r="L150" s="58"/>
      <c r="M150" s="74"/>
      <c r="N150" s="71"/>
      <c r="O150" s="2"/>
      <c r="P150" s="3"/>
      <c r="Q150" s="74"/>
      <c r="R150" s="71"/>
      <c r="S150" s="2"/>
      <c r="T150" s="3"/>
      <c r="U150" s="74"/>
      <c r="V150" s="71"/>
      <c r="W150" s="2"/>
      <c r="X150" s="3"/>
      <c r="Y150" s="74"/>
      <c r="Z150" s="71"/>
      <c r="AA150" s="3"/>
      <c r="AB150" s="3"/>
      <c r="AC150" s="74"/>
      <c r="AD150" s="71"/>
      <c r="AE150" s="3"/>
      <c r="AF150" s="3"/>
      <c r="AG150" s="74"/>
      <c r="AH150" s="71"/>
      <c r="AI150" s="2"/>
      <c r="AJ150" s="3"/>
      <c r="AK150" s="74"/>
      <c r="AL150" s="71"/>
      <c r="AM150" s="3"/>
      <c r="AN150" s="3"/>
      <c r="AO150" s="74"/>
      <c r="AP150" s="71"/>
      <c r="AQ150" s="3"/>
      <c r="AR150" s="3"/>
      <c r="AS150" s="74"/>
      <c r="AT150" s="71"/>
      <c r="AU150" s="3"/>
      <c r="AV150" s="3"/>
      <c r="AW150" s="74"/>
      <c r="AX150" s="71"/>
      <c r="AY150" s="3"/>
      <c r="AZ150" s="3"/>
      <c r="BA150" s="74"/>
      <c r="BB150" s="71"/>
      <c r="BC150" s="3"/>
      <c r="BD150" s="3"/>
      <c r="BE150" s="74"/>
      <c r="BF150" s="71"/>
      <c r="BG150" s="3"/>
      <c r="BH150" s="3"/>
      <c r="BI150" s="74"/>
      <c r="BJ150" s="71"/>
      <c r="BK150" s="3"/>
      <c r="BL150" s="3"/>
      <c r="BM150" s="74"/>
      <c r="BN150" s="71"/>
      <c r="BO150" s="3"/>
      <c r="BP150" s="3"/>
      <c r="BQ150" s="74"/>
      <c r="BR150" s="71"/>
      <c r="BS150" s="3"/>
      <c r="BT150" s="3"/>
      <c r="BU150" s="74"/>
      <c r="BV150" s="71"/>
    </row>
    <row r="151" spans="1:74" ht="15.75" hidden="1" customHeight="1" outlineLevel="1">
      <c r="A151" s="11"/>
      <c r="B151" s="14"/>
      <c r="C151" s="21" t="str">
        <f>"Razem "&amp;C143</f>
        <v>Razem Edukacja własna/dorosłych</v>
      </c>
      <c r="D151" s="21"/>
      <c r="E151" s="21"/>
      <c r="F151" s="22">
        <f>SUM(F144:F150)</f>
        <v>0</v>
      </c>
      <c r="G151" s="22"/>
      <c r="H151" s="22">
        <f>SUM(H144:H150)</f>
        <v>0</v>
      </c>
      <c r="I151" s="13"/>
      <c r="J151" s="22">
        <f>SUM(J144:J150)</f>
        <v>0</v>
      </c>
      <c r="K151" s="26"/>
      <c r="L151" s="58"/>
      <c r="M151" s="74"/>
      <c r="N151" s="71"/>
      <c r="O151" s="2"/>
      <c r="P151" s="3"/>
      <c r="Q151" s="74"/>
      <c r="R151" s="71"/>
      <c r="S151" s="2"/>
      <c r="T151" s="3"/>
      <c r="U151" s="74"/>
      <c r="V151" s="71"/>
      <c r="W151" s="2"/>
      <c r="X151" s="3"/>
      <c r="Y151" s="75"/>
      <c r="Z151" s="71"/>
      <c r="AA151" s="3"/>
      <c r="AB151" s="3"/>
      <c r="AC151" s="74"/>
      <c r="AD151" s="71"/>
      <c r="AE151" s="3"/>
      <c r="AF151" s="3"/>
      <c r="AG151" s="74"/>
      <c r="AH151" s="71"/>
      <c r="AI151" s="2"/>
      <c r="AJ151" s="3"/>
      <c r="AK151" s="74"/>
      <c r="AL151" s="71"/>
      <c r="AM151" s="3"/>
      <c r="AN151" s="3"/>
      <c r="AO151" s="74"/>
      <c r="AP151" s="71"/>
      <c r="AQ151" s="3"/>
      <c r="AR151" s="3"/>
      <c r="AS151" s="74"/>
      <c r="AT151" s="71"/>
      <c r="AU151" s="3"/>
      <c r="AV151" s="3"/>
      <c r="AW151" s="74"/>
      <c r="AX151" s="71"/>
      <c r="AY151" s="3"/>
      <c r="AZ151" s="3"/>
      <c r="BA151" s="74"/>
      <c r="BB151" s="71"/>
      <c r="BC151" s="3"/>
      <c r="BD151" s="3"/>
      <c r="BE151" s="74"/>
      <c r="BF151" s="71"/>
      <c r="BG151" s="3"/>
      <c r="BH151" s="3"/>
      <c r="BI151" s="74"/>
      <c r="BJ151" s="71"/>
      <c r="BK151" s="3"/>
      <c r="BL151" s="3"/>
      <c r="BM151" s="74"/>
      <c r="BN151" s="71"/>
      <c r="BO151" s="3"/>
      <c r="BP151" s="3"/>
      <c r="BQ151" s="74"/>
      <c r="BR151" s="71"/>
      <c r="BS151" s="3"/>
      <c r="BT151" s="3"/>
      <c r="BU151" s="74"/>
      <c r="BV151" s="71"/>
    </row>
    <row r="152" spans="1:74" hidden="1" outlineLevel="1">
      <c r="A152" s="11"/>
      <c r="B152" s="11"/>
      <c r="C152" s="11"/>
      <c r="D152" s="11"/>
      <c r="E152" s="45"/>
      <c r="F152" s="11"/>
      <c r="H152" s="11"/>
      <c r="I152" s="11"/>
      <c r="J152" s="11"/>
      <c r="K152" s="11"/>
      <c r="L152" s="58"/>
      <c r="M152" s="74"/>
      <c r="N152" s="71"/>
      <c r="O152" s="2"/>
      <c r="P152" s="3"/>
      <c r="Q152" s="74"/>
      <c r="R152" s="71"/>
      <c r="S152" s="2"/>
      <c r="T152" s="3"/>
      <c r="U152" s="74"/>
      <c r="V152" s="71"/>
      <c r="W152" s="2"/>
      <c r="X152" s="3"/>
      <c r="Y152" s="74"/>
      <c r="Z152" s="71"/>
      <c r="AA152" s="3"/>
      <c r="AB152" s="3"/>
      <c r="AC152" s="74"/>
      <c r="AD152" s="71"/>
      <c r="AE152" s="3"/>
      <c r="AF152" s="3"/>
      <c r="AG152" s="74"/>
      <c r="AH152" s="71"/>
      <c r="AI152" s="2"/>
      <c r="AJ152" s="3"/>
      <c r="AK152" s="74"/>
      <c r="AL152" s="71"/>
      <c r="AM152" s="3"/>
      <c r="AN152" s="3"/>
      <c r="AO152" s="74"/>
      <c r="AP152" s="71"/>
      <c r="AQ152" s="3"/>
      <c r="AR152" s="3"/>
      <c r="AS152" s="74"/>
      <c r="AT152" s="71"/>
      <c r="AU152" s="3"/>
      <c r="AV152" s="3"/>
      <c r="AW152" s="74"/>
      <c r="AX152" s="71"/>
      <c r="AY152" s="3"/>
      <c r="AZ152" s="3"/>
      <c r="BA152" s="74"/>
      <c r="BB152" s="71"/>
      <c r="BC152" s="3"/>
      <c r="BD152" s="3"/>
      <c r="BE152" s="74"/>
      <c r="BF152" s="71"/>
      <c r="BG152" s="3"/>
      <c r="BH152" s="3"/>
      <c r="BI152" s="74"/>
      <c r="BJ152" s="71"/>
      <c r="BK152" s="3"/>
      <c r="BL152" s="3"/>
      <c r="BM152" s="74"/>
      <c r="BN152" s="71"/>
      <c r="BO152" s="3"/>
      <c r="BP152" s="3"/>
      <c r="BQ152" s="74"/>
      <c r="BR152" s="71"/>
      <c r="BS152" s="3"/>
      <c r="BT152" s="3"/>
      <c r="BU152" s="74"/>
      <c r="BV152" s="71"/>
    </row>
    <row r="153" spans="1:74" ht="30" customHeight="1" collapsed="1">
      <c r="A153" s="11"/>
      <c r="B153" s="32"/>
      <c r="C153" s="40" t="s">
        <v>177</v>
      </c>
      <c r="D153" s="34"/>
      <c r="E153" s="35"/>
      <c r="F153" s="97">
        <f>SUM(F154:F165)</f>
        <v>500</v>
      </c>
      <c r="G153" s="34"/>
      <c r="H153" s="97">
        <f>SUM(H154:H165)</f>
        <v>0</v>
      </c>
      <c r="I153" s="36"/>
      <c r="J153" s="98">
        <f>SUM(J154:J165)</f>
        <v>500</v>
      </c>
      <c r="K153" s="37"/>
      <c r="L153" s="58"/>
      <c r="M153" s="74"/>
      <c r="N153" s="71"/>
      <c r="O153" s="1"/>
      <c r="P153" s="3"/>
      <c r="Q153" s="74"/>
      <c r="R153" s="71"/>
      <c r="S153" s="2"/>
      <c r="T153" s="3"/>
      <c r="U153" s="74"/>
      <c r="V153" s="71"/>
      <c r="W153" s="2"/>
      <c r="X153" s="3"/>
      <c r="Y153" s="74"/>
      <c r="Z153" s="71"/>
      <c r="AA153" s="3"/>
      <c r="AB153" s="3"/>
      <c r="AC153" s="74"/>
      <c r="AD153" s="71"/>
      <c r="AE153" s="3"/>
      <c r="AF153" s="3"/>
      <c r="AG153" s="74"/>
      <c r="AH153" s="71"/>
      <c r="AI153" s="2"/>
      <c r="AJ153" s="3"/>
      <c r="AK153" s="74"/>
      <c r="AL153" s="71"/>
      <c r="AM153" s="3"/>
      <c r="AN153" s="3"/>
      <c r="AO153" s="74"/>
      <c r="AP153" s="71"/>
      <c r="AQ153" s="3"/>
      <c r="AR153" s="3"/>
      <c r="AS153" s="74"/>
      <c r="AT153" s="71"/>
      <c r="AU153" s="3"/>
      <c r="AV153" s="3"/>
      <c r="AW153" s="74"/>
      <c r="AX153" s="71"/>
      <c r="AY153" s="3"/>
      <c r="AZ153" s="3"/>
      <c r="BA153" s="74"/>
      <c r="BB153" s="71"/>
      <c r="BC153" s="3"/>
      <c r="BD153" s="3"/>
      <c r="BE153" s="74"/>
      <c r="BF153" s="71"/>
      <c r="BG153" s="3"/>
      <c r="BH153" s="3"/>
      <c r="BI153" s="74"/>
      <c r="BJ153" s="71"/>
      <c r="BK153" s="3"/>
      <c r="BL153" s="3"/>
      <c r="BM153" s="74"/>
      <c r="BN153" s="71"/>
      <c r="BO153" s="3"/>
      <c r="BP153" s="3"/>
      <c r="BQ153" s="74"/>
      <c r="BR153" s="71"/>
      <c r="BS153" s="3"/>
      <c r="BT153" s="3"/>
      <c r="BU153" s="74"/>
      <c r="BV153" s="71"/>
    </row>
    <row r="154" spans="1:74" ht="17.100000000000001" hidden="1" customHeight="1" outlineLevel="1">
      <c r="A154" s="11"/>
      <c r="B154" s="15"/>
      <c r="C154" s="31" t="s">
        <v>98</v>
      </c>
      <c r="E154" s="4"/>
      <c r="F154" s="49">
        <v>400</v>
      </c>
      <c r="G154" s="10"/>
      <c r="H154" s="6">
        <f t="shared" ref="H154:H164" si="25">SUM(M154:BV154)</f>
        <v>0</v>
      </c>
      <c r="I154" s="10"/>
      <c r="J154" s="5">
        <f t="shared" ref="J154:J164" si="26">F154-H154</f>
        <v>400</v>
      </c>
      <c r="K154" s="23"/>
      <c r="L154" s="58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</row>
    <row r="155" spans="1:74" ht="17.100000000000001" hidden="1" customHeight="1" outlineLevel="1">
      <c r="A155" s="11"/>
      <c r="B155" s="16"/>
      <c r="C155" s="29" t="s">
        <v>100</v>
      </c>
      <c r="D155" s="12"/>
      <c r="E155" s="12"/>
      <c r="F155" s="49">
        <v>100</v>
      </c>
      <c r="G155" s="9"/>
      <c r="H155" s="6">
        <f t="shared" si="25"/>
        <v>0</v>
      </c>
      <c r="I155" s="9"/>
      <c r="J155" s="5">
        <f t="shared" si="26"/>
        <v>100</v>
      </c>
      <c r="K155" s="24"/>
      <c r="L155" s="58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</row>
    <row r="156" spans="1:74" ht="17.100000000000001" hidden="1" customHeight="1" outlineLevel="1">
      <c r="A156" s="11"/>
      <c r="B156" s="16"/>
      <c r="C156" s="31" t="s">
        <v>102</v>
      </c>
      <c r="D156" s="12"/>
      <c r="E156" s="12"/>
      <c r="F156" s="49"/>
      <c r="G156" s="9"/>
      <c r="H156" s="6">
        <f t="shared" si="25"/>
        <v>0</v>
      </c>
      <c r="I156" s="9"/>
      <c r="J156" s="5">
        <f t="shared" si="26"/>
        <v>0</v>
      </c>
      <c r="K156" s="24"/>
      <c r="L156" s="58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</row>
    <row r="157" spans="1:74" ht="17.100000000000001" hidden="1" customHeight="1" outlineLevel="1">
      <c r="A157" s="11"/>
      <c r="B157" s="16"/>
      <c r="C157" s="29" t="s">
        <v>101</v>
      </c>
      <c r="D157" s="12"/>
      <c r="E157" s="12"/>
      <c r="F157" s="49"/>
      <c r="G157" s="9"/>
      <c r="H157" s="6">
        <f t="shared" si="25"/>
        <v>0</v>
      </c>
      <c r="I157" s="9"/>
      <c r="J157" s="5">
        <f t="shared" si="26"/>
        <v>0</v>
      </c>
      <c r="K157" s="24"/>
      <c r="L157" s="58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</row>
    <row r="158" spans="1:74" ht="17.100000000000001" hidden="1" customHeight="1" outlineLevel="1">
      <c r="A158" s="11"/>
      <c r="B158" s="16"/>
      <c r="C158" s="31" t="s">
        <v>103</v>
      </c>
      <c r="D158" s="12"/>
      <c r="E158" s="12"/>
      <c r="F158" s="49"/>
      <c r="G158" s="9"/>
      <c r="H158" s="6">
        <f t="shared" si="25"/>
        <v>0</v>
      </c>
      <c r="I158" s="9"/>
      <c r="J158" s="5">
        <f t="shared" si="26"/>
        <v>0</v>
      </c>
      <c r="K158" s="24"/>
      <c r="L158" s="58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</row>
    <row r="159" spans="1:74" ht="17.100000000000001" hidden="1" customHeight="1" outlineLevel="1">
      <c r="A159" s="11"/>
      <c r="B159" s="16"/>
      <c r="C159" s="31" t="s">
        <v>104</v>
      </c>
      <c r="D159" s="12"/>
      <c r="E159" s="12"/>
      <c r="F159" s="49"/>
      <c r="G159" s="9"/>
      <c r="H159" s="6">
        <f t="shared" si="25"/>
        <v>0</v>
      </c>
      <c r="I159" s="9"/>
      <c r="J159" s="5">
        <f t="shared" si="26"/>
        <v>0</v>
      </c>
      <c r="K159" s="24"/>
      <c r="L159" s="58"/>
      <c r="M159" s="66"/>
      <c r="N159" s="66"/>
      <c r="O159" s="67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7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7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</row>
    <row r="160" spans="1:74" ht="17.100000000000001" hidden="1" customHeight="1" outlineLevel="1">
      <c r="A160" s="11"/>
      <c r="B160" s="16"/>
      <c r="C160" s="31" t="s">
        <v>132</v>
      </c>
      <c r="D160" s="12"/>
      <c r="E160" s="12"/>
      <c r="F160" s="49"/>
      <c r="G160" s="9"/>
      <c r="H160" s="6">
        <f t="shared" si="25"/>
        <v>0</v>
      </c>
      <c r="I160" s="9"/>
      <c r="J160" s="5">
        <f t="shared" si="26"/>
        <v>0</v>
      </c>
      <c r="K160" s="24"/>
      <c r="L160" s="58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7"/>
      <c r="AF160" s="66"/>
      <c r="AG160" s="67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</row>
    <row r="161" spans="1:74" ht="17.100000000000001" hidden="1" customHeight="1" outlineLevel="1">
      <c r="A161" s="11"/>
      <c r="B161" s="16"/>
      <c r="C161" s="31" t="s">
        <v>181</v>
      </c>
      <c r="E161" s="12"/>
      <c r="F161" s="49"/>
      <c r="G161" s="9"/>
      <c r="H161" s="6">
        <f t="shared" si="25"/>
        <v>0</v>
      </c>
      <c r="I161" s="9"/>
      <c r="J161" s="5">
        <f t="shared" si="26"/>
        <v>0</v>
      </c>
      <c r="K161" s="24"/>
      <c r="L161" s="58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7"/>
      <c r="AV161" s="66"/>
      <c r="AW161" s="66"/>
      <c r="AX161" s="66"/>
      <c r="AY161" s="66"/>
      <c r="AZ161" s="66"/>
      <c r="BA161" s="66"/>
      <c r="BB161" s="66"/>
      <c r="BC161" s="67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</row>
    <row r="162" spans="1:74" ht="17.100000000000001" hidden="1" customHeight="1" outlineLevel="1">
      <c r="A162" s="11"/>
      <c r="B162" s="16"/>
      <c r="C162" s="31" t="s">
        <v>182</v>
      </c>
      <c r="D162" s="17"/>
      <c r="E162" s="12"/>
      <c r="F162" s="49"/>
      <c r="G162" s="9"/>
      <c r="H162" s="6">
        <f t="shared" si="25"/>
        <v>0</v>
      </c>
      <c r="I162" s="9"/>
      <c r="J162" s="5">
        <f t="shared" si="26"/>
        <v>0</v>
      </c>
      <c r="K162" s="24"/>
      <c r="L162" s="58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</row>
    <row r="163" spans="1:74" ht="17.100000000000001" hidden="1" customHeight="1" outlineLevel="1">
      <c r="A163" s="11"/>
      <c r="B163" s="16"/>
      <c r="C163" s="30" t="s">
        <v>107</v>
      </c>
      <c r="D163" s="12" t="s">
        <v>128</v>
      </c>
      <c r="E163" s="12"/>
      <c r="F163" s="49"/>
      <c r="G163" s="9"/>
      <c r="H163" s="6">
        <f t="shared" si="25"/>
        <v>0</v>
      </c>
      <c r="I163" s="9"/>
      <c r="J163" s="5">
        <f t="shared" si="26"/>
        <v>0</v>
      </c>
      <c r="K163" s="24"/>
      <c r="L163" s="58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</row>
    <row r="164" spans="1:74" ht="17.100000000000001" hidden="1" customHeight="1" outlineLevel="1">
      <c r="A164" s="11"/>
      <c r="B164" s="16"/>
      <c r="C164" s="31" t="s">
        <v>53</v>
      </c>
      <c r="E164" s="12"/>
      <c r="F164" s="49"/>
      <c r="G164" s="9"/>
      <c r="H164" s="6">
        <f t="shared" si="25"/>
        <v>0</v>
      </c>
      <c r="I164" s="9"/>
      <c r="J164" s="5">
        <f t="shared" si="26"/>
        <v>0</v>
      </c>
      <c r="K164" s="24"/>
      <c r="L164" s="58"/>
      <c r="M164" s="66"/>
      <c r="N164" s="66"/>
      <c r="O164" s="67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</row>
    <row r="165" spans="1:74" ht="17.100000000000001" hidden="1" customHeight="1" outlineLevel="1">
      <c r="A165" s="11"/>
      <c r="B165" s="16"/>
      <c r="C165" s="31"/>
      <c r="D165" s="12"/>
      <c r="E165" s="12"/>
      <c r="F165" s="5"/>
      <c r="G165" s="9"/>
      <c r="H165" s="6"/>
      <c r="I165" s="9"/>
      <c r="J165" s="5"/>
      <c r="K165" s="24"/>
      <c r="L165" s="58"/>
      <c r="M165" s="74"/>
      <c r="N165" s="71"/>
      <c r="O165" s="1"/>
      <c r="P165" s="3"/>
      <c r="Q165" s="74"/>
      <c r="R165" s="71"/>
      <c r="S165" s="2"/>
      <c r="T165" s="3"/>
      <c r="U165" s="74"/>
      <c r="V165" s="71"/>
      <c r="W165" s="2"/>
      <c r="X165" s="3"/>
      <c r="Y165" s="74"/>
      <c r="Z165" s="71"/>
      <c r="AA165" s="3"/>
      <c r="AB165" s="3"/>
      <c r="AC165" s="74"/>
      <c r="AD165" s="71"/>
      <c r="AE165" s="3"/>
      <c r="AF165" s="3"/>
      <c r="AG165" s="74"/>
      <c r="AH165" s="71"/>
      <c r="AI165" s="2"/>
      <c r="AJ165" s="3"/>
      <c r="AK165" s="74"/>
      <c r="AL165" s="71"/>
      <c r="AM165" s="3"/>
      <c r="AN165" s="3"/>
      <c r="AO165" s="75"/>
      <c r="AP165" s="71"/>
      <c r="AQ165" s="3"/>
      <c r="AR165" s="3"/>
      <c r="AS165" s="74"/>
      <c r="AT165" s="71"/>
      <c r="AU165" s="3"/>
      <c r="AV165" s="3"/>
      <c r="AW165" s="74"/>
      <c r="AX165" s="71"/>
      <c r="AY165" s="3"/>
      <c r="AZ165" s="3"/>
      <c r="BA165" s="74"/>
      <c r="BB165" s="71"/>
      <c r="BC165" s="3"/>
      <c r="BD165" s="3"/>
      <c r="BE165" s="74"/>
      <c r="BF165" s="71"/>
      <c r="BG165" s="3"/>
      <c r="BH165" s="3"/>
      <c r="BI165" s="74"/>
      <c r="BJ165" s="71"/>
      <c r="BK165" s="3"/>
      <c r="BL165" s="3"/>
      <c r="BM165" s="74"/>
      <c r="BN165" s="71"/>
      <c r="BO165" s="3"/>
      <c r="BP165" s="3"/>
      <c r="BQ165" s="74"/>
      <c r="BR165" s="71"/>
      <c r="BS165" s="3"/>
      <c r="BT165" s="3"/>
      <c r="BU165" s="74"/>
      <c r="BV165" s="71"/>
    </row>
    <row r="166" spans="1:74" ht="17.100000000000001" hidden="1" customHeight="1" outlineLevel="1">
      <c r="A166" s="11"/>
      <c r="B166" s="14"/>
      <c r="C166" s="21" t="str">
        <f>"Razem "&amp;C153</f>
        <v>Razem Inne kredyty i zadłużenia</v>
      </c>
      <c r="D166" s="21"/>
      <c r="E166" s="21"/>
      <c r="F166" s="22">
        <f>SUM(F154:F165)</f>
        <v>500</v>
      </c>
      <c r="G166" s="22"/>
      <c r="H166" s="22">
        <f>SUM(H154:H165)</f>
        <v>0</v>
      </c>
      <c r="I166" s="13"/>
      <c r="J166" s="22">
        <f>SUM(J154:J165)</f>
        <v>500</v>
      </c>
      <c r="K166" s="26"/>
      <c r="L166" s="58"/>
      <c r="M166" s="74"/>
      <c r="N166" s="71"/>
      <c r="O166" s="2"/>
      <c r="P166" s="3"/>
      <c r="Q166" s="74"/>
      <c r="R166" s="71"/>
      <c r="S166" s="2"/>
      <c r="T166" s="3"/>
      <c r="U166" s="74"/>
      <c r="V166" s="71"/>
      <c r="W166" s="2"/>
      <c r="X166" s="3"/>
      <c r="Y166" s="74"/>
      <c r="Z166" s="71"/>
      <c r="AA166" s="3"/>
      <c r="AB166" s="3"/>
      <c r="AC166" s="74"/>
      <c r="AD166" s="71"/>
      <c r="AE166" s="3"/>
      <c r="AF166" s="3"/>
      <c r="AG166" s="74"/>
      <c r="AH166" s="71"/>
      <c r="AI166" s="2"/>
      <c r="AJ166" s="3"/>
      <c r="AK166" s="74"/>
      <c r="AL166" s="71"/>
      <c r="AM166" s="3"/>
      <c r="AN166" s="3"/>
      <c r="AO166" s="74"/>
      <c r="AP166" s="71"/>
      <c r="AQ166" s="3"/>
      <c r="AR166" s="3"/>
      <c r="AS166" s="74"/>
      <c r="AT166" s="71"/>
      <c r="AU166" s="3"/>
      <c r="AV166" s="3"/>
      <c r="AW166" s="74"/>
      <c r="AX166" s="71"/>
      <c r="AY166" s="3"/>
      <c r="AZ166" s="3"/>
      <c r="BA166" s="74"/>
      <c r="BB166" s="71"/>
      <c r="BC166" s="3"/>
      <c r="BD166" s="3"/>
      <c r="BE166" s="74"/>
      <c r="BF166" s="71"/>
      <c r="BG166" s="3"/>
      <c r="BH166" s="3"/>
      <c r="BI166" s="74"/>
      <c r="BJ166" s="71"/>
      <c r="BK166" s="3"/>
      <c r="BL166" s="3"/>
      <c r="BM166" s="74"/>
      <c r="BN166" s="71"/>
      <c r="BO166" s="3"/>
      <c r="BP166" s="3"/>
      <c r="BQ166" s="74"/>
      <c r="BR166" s="71"/>
      <c r="BS166" s="76"/>
      <c r="BT166" s="3"/>
      <c r="BU166" s="74"/>
      <c r="BV166" s="71"/>
    </row>
    <row r="167" spans="1:74" hidden="1" outlineLevel="1">
      <c r="A167" s="11"/>
      <c r="B167" s="11"/>
      <c r="C167" s="11"/>
      <c r="D167" s="11"/>
      <c r="E167" s="45"/>
      <c r="F167" s="11"/>
      <c r="H167" s="11"/>
      <c r="I167" s="11"/>
      <c r="J167" s="11"/>
      <c r="K167" s="11"/>
      <c r="L167" s="58"/>
      <c r="M167" s="74"/>
      <c r="N167" s="71"/>
      <c r="O167" s="2"/>
      <c r="P167" s="3"/>
      <c r="Q167" s="74"/>
      <c r="R167" s="71"/>
      <c r="S167" s="2"/>
      <c r="T167" s="3"/>
      <c r="U167" s="74"/>
      <c r="V167" s="71"/>
      <c r="W167" s="2"/>
      <c r="X167" s="3"/>
      <c r="Y167" s="74"/>
      <c r="Z167" s="71"/>
      <c r="AA167" s="3"/>
      <c r="AB167" s="3"/>
      <c r="AC167" s="74"/>
      <c r="AD167" s="71"/>
      <c r="AE167" s="3"/>
      <c r="AF167" s="3"/>
      <c r="AG167" s="74"/>
      <c r="AH167" s="71"/>
      <c r="AI167" s="2"/>
      <c r="AJ167" s="3"/>
      <c r="AK167" s="74"/>
      <c r="AL167" s="71"/>
      <c r="AM167" s="3"/>
      <c r="AN167" s="3"/>
      <c r="AO167" s="74"/>
      <c r="AP167" s="71"/>
      <c r="AQ167" s="3"/>
      <c r="AR167" s="3"/>
      <c r="AS167" s="74"/>
      <c r="AT167" s="71"/>
      <c r="AU167" s="3"/>
      <c r="AV167" s="3"/>
      <c r="AW167" s="74"/>
      <c r="AX167" s="71"/>
      <c r="AY167" s="3"/>
      <c r="AZ167" s="3"/>
      <c r="BA167" s="74"/>
      <c r="BB167" s="71"/>
      <c r="BC167" s="3"/>
      <c r="BD167" s="3"/>
      <c r="BE167" s="74"/>
      <c r="BF167" s="71"/>
      <c r="BG167" s="3"/>
      <c r="BH167" s="3"/>
      <c r="BI167" s="74"/>
      <c r="BJ167" s="71"/>
      <c r="BK167" s="3"/>
      <c r="BL167" s="3"/>
      <c r="BM167" s="74"/>
      <c r="BN167" s="71"/>
      <c r="BO167" s="3"/>
      <c r="BP167" s="3"/>
      <c r="BQ167" s="74"/>
      <c r="BR167" s="71"/>
      <c r="BS167" s="3"/>
      <c r="BT167" s="3"/>
      <c r="BU167" s="74"/>
      <c r="BV167" s="71"/>
    </row>
    <row r="168" spans="1:74" ht="30" customHeight="1" collapsed="1">
      <c r="A168" s="11"/>
      <c r="B168" s="32"/>
      <c r="C168" s="33" t="s">
        <v>90</v>
      </c>
      <c r="D168" s="34"/>
      <c r="E168" s="35"/>
      <c r="F168" s="97">
        <f>SUM(F169:F184)</f>
        <v>50</v>
      </c>
      <c r="G168" s="34"/>
      <c r="H168" s="97">
        <f>SUM(H169:H184)</f>
        <v>0</v>
      </c>
      <c r="I168" s="36"/>
      <c r="J168" s="98">
        <f>SUM(J169:J184)</f>
        <v>50</v>
      </c>
      <c r="K168" s="37"/>
      <c r="L168" s="58"/>
      <c r="M168" s="74"/>
      <c r="N168" s="71"/>
      <c r="O168" s="2"/>
      <c r="P168" s="3"/>
      <c r="Q168" s="74"/>
      <c r="R168" s="71"/>
      <c r="S168" s="2"/>
      <c r="T168" s="3"/>
      <c r="U168" s="74"/>
      <c r="V168" s="71"/>
      <c r="W168" s="2"/>
      <c r="X168" s="3"/>
      <c r="Y168" s="74"/>
      <c r="Z168" s="71"/>
      <c r="AA168" s="3"/>
      <c r="AB168" s="3"/>
      <c r="AC168" s="74"/>
      <c r="AD168" s="71"/>
      <c r="AE168" s="3"/>
      <c r="AF168" s="3"/>
      <c r="AG168" s="74"/>
      <c r="AH168" s="71"/>
      <c r="AI168" s="2"/>
      <c r="AJ168" s="3"/>
      <c r="AK168" s="74"/>
      <c r="AL168" s="71"/>
      <c r="AM168" s="3"/>
      <c r="AN168" s="3"/>
      <c r="AO168" s="74"/>
      <c r="AP168" s="71"/>
      <c r="AQ168" s="3"/>
      <c r="AR168" s="3"/>
      <c r="AS168" s="74"/>
      <c r="AT168" s="71"/>
      <c r="AU168" s="3"/>
      <c r="AV168" s="3"/>
      <c r="AW168" s="74"/>
      <c r="AX168" s="71"/>
      <c r="AY168" s="3"/>
      <c r="AZ168" s="3"/>
      <c r="BA168" s="74"/>
      <c r="BB168" s="71"/>
      <c r="BC168" s="3"/>
      <c r="BD168" s="3"/>
      <c r="BE168" s="74"/>
      <c r="BF168" s="71"/>
      <c r="BG168" s="3"/>
      <c r="BH168" s="3"/>
      <c r="BI168" s="74"/>
      <c r="BJ168" s="71"/>
      <c r="BK168" s="3"/>
      <c r="BL168" s="3"/>
      <c r="BM168" s="74"/>
      <c r="BN168" s="71"/>
      <c r="BO168" s="3"/>
      <c r="BP168" s="3"/>
      <c r="BQ168" s="74"/>
      <c r="BR168" s="71"/>
      <c r="BS168" s="3"/>
      <c r="BT168" s="3"/>
      <c r="BU168" s="74"/>
      <c r="BV168" s="71"/>
    </row>
    <row r="169" spans="1:74" ht="17.100000000000001" hidden="1" customHeight="1" outlineLevel="1">
      <c r="A169" s="11"/>
      <c r="B169" s="15"/>
      <c r="C169" s="28" t="s">
        <v>111</v>
      </c>
      <c r="D169" s="4"/>
      <c r="E169" s="4"/>
      <c r="F169" s="49"/>
      <c r="G169" s="10"/>
      <c r="H169" s="6">
        <f t="shared" ref="H169:H183" si="27">SUM(M169:BV169)</f>
        <v>0</v>
      </c>
      <c r="I169" s="10"/>
      <c r="J169" s="5">
        <f t="shared" ref="J169:J183" si="28">F169-H169</f>
        <v>0</v>
      </c>
      <c r="K169" s="23"/>
      <c r="L169" s="58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</row>
    <row r="170" spans="1:74" ht="17.100000000000001" hidden="1" customHeight="1" outlineLevel="1">
      <c r="A170" s="11"/>
      <c r="B170" s="16"/>
      <c r="C170" s="30" t="s">
        <v>17</v>
      </c>
      <c r="D170" s="12"/>
      <c r="E170" s="12"/>
      <c r="F170" s="49"/>
      <c r="G170" s="9"/>
      <c r="H170" s="6">
        <f t="shared" ref="H170" si="29">SUM(M170:BV170)</f>
        <v>0</v>
      </c>
      <c r="I170" s="10"/>
      <c r="J170" s="5">
        <f t="shared" ref="J170" si="30">F170-H170</f>
        <v>0</v>
      </c>
      <c r="K170" s="24"/>
      <c r="L170" s="58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</row>
    <row r="171" spans="1:74" ht="17.100000000000001" hidden="1" customHeight="1" outlineLevel="1">
      <c r="A171" s="11"/>
      <c r="B171" s="16"/>
      <c r="C171" s="31" t="s">
        <v>117</v>
      </c>
      <c r="E171" s="12"/>
      <c r="F171" s="49"/>
      <c r="G171" s="9"/>
      <c r="H171" s="6">
        <f t="shared" si="27"/>
        <v>0</v>
      </c>
      <c r="I171" s="9"/>
      <c r="J171" s="5">
        <f t="shared" si="28"/>
        <v>0</v>
      </c>
      <c r="K171" s="24"/>
      <c r="L171" s="58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</row>
    <row r="172" spans="1:74" ht="17.100000000000001" hidden="1" customHeight="1" outlineLevel="1">
      <c r="A172" s="11"/>
      <c r="B172" s="16"/>
      <c r="C172" s="31" t="s">
        <v>112</v>
      </c>
      <c r="E172" s="12"/>
      <c r="F172" s="49"/>
      <c r="G172" s="9"/>
      <c r="H172" s="6">
        <f t="shared" si="27"/>
        <v>0</v>
      </c>
      <c r="I172" s="9"/>
      <c r="J172" s="5">
        <f t="shared" si="28"/>
        <v>0</v>
      </c>
      <c r="K172" s="24"/>
      <c r="L172" s="58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</row>
    <row r="173" spans="1:74" ht="17.100000000000001" hidden="1" customHeight="1" outlineLevel="1">
      <c r="A173" s="11"/>
      <c r="B173" s="16"/>
      <c r="C173" s="31" t="s">
        <v>31</v>
      </c>
      <c r="E173" s="12"/>
      <c r="F173" s="49"/>
      <c r="G173" s="9"/>
      <c r="H173" s="6">
        <f t="shared" si="27"/>
        <v>0</v>
      </c>
      <c r="I173" s="9"/>
      <c r="J173" s="5">
        <f t="shared" si="28"/>
        <v>0</v>
      </c>
      <c r="K173" s="24"/>
      <c r="L173" s="58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</row>
    <row r="174" spans="1:74" ht="17.100000000000001" hidden="1" customHeight="1" outlineLevel="1">
      <c r="A174" s="11"/>
      <c r="B174" s="16"/>
      <c r="C174" s="31" t="s">
        <v>16</v>
      </c>
      <c r="D174" s="12"/>
      <c r="E174" s="12"/>
      <c r="F174" s="49"/>
      <c r="G174" s="9"/>
      <c r="H174" s="6">
        <f t="shared" si="27"/>
        <v>0</v>
      </c>
      <c r="I174" s="9"/>
      <c r="J174" s="5">
        <f t="shared" si="28"/>
        <v>0</v>
      </c>
      <c r="K174" s="24"/>
      <c r="L174" s="58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</row>
    <row r="175" spans="1:74" ht="17.100000000000001" hidden="1" customHeight="1" outlineLevel="1">
      <c r="A175" s="11"/>
      <c r="B175" s="16"/>
      <c r="C175" s="31" t="s">
        <v>109</v>
      </c>
      <c r="D175" s="12"/>
      <c r="E175" s="12"/>
      <c r="F175" s="49">
        <v>50</v>
      </c>
      <c r="G175" s="9"/>
      <c r="H175" s="6">
        <f t="shared" si="27"/>
        <v>0</v>
      </c>
      <c r="I175" s="9"/>
      <c r="J175" s="5">
        <f t="shared" si="28"/>
        <v>50</v>
      </c>
      <c r="K175" s="24"/>
      <c r="L175" s="58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129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129"/>
      <c r="BV175" s="66"/>
    </row>
    <row r="176" spans="1:74" ht="17.100000000000001" hidden="1" customHeight="1" outlineLevel="1">
      <c r="A176" s="11"/>
      <c r="B176" s="16"/>
      <c r="C176" s="29" t="s">
        <v>110</v>
      </c>
      <c r="D176" s="12"/>
      <c r="E176" s="12"/>
      <c r="F176" s="49"/>
      <c r="G176" s="9"/>
      <c r="H176" s="6">
        <f t="shared" si="27"/>
        <v>0</v>
      </c>
      <c r="I176" s="9"/>
      <c r="J176" s="5">
        <f t="shared" si="28"/>
        <v>0</v>
      </c>
      <c r="K176" s="24"/>
      <c r="L176" s="58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</row>
    <row r="177" spans="1:74" ht="17.100000000000001" hidden="1" customHeight="1" outlineLevel="1">
      <c r="A177" s="11"/>
      <c r="B177" s="16"/>
      <c r="C177" s="29" t="s">
        <v>15</v>
      </c>
      <c r="D177" s="12"/>
      <c r="E177" s="12"/>
      <c r="F177" s="49"/>
      <c r="G177" s="9"/>
      <c r="H177" s="6">
        <f t="shared" si="27"/>
        <v>0</v>
      </c>
      <c r="I177" s="9"/>
      <c r="J177" s="5">
        <f t="shared" si="28"/>
        <v>0</v>
      </c>
      <c r="K177" s="24"/>
      <c r="L177" s="58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</row>
    <row r="178" spans="1:74" ht="17.100000000000001" hidden="1" customHeight="1" outlineLevel="1">
      <c r="B178" s="16"/>
      <c r="C178" s="31" t="s">
        <v>113</v>
      </c>
      <c r="D178" t="s">
        <v>114</v>
      </c>
      <c r="E178" s="12"/>
      <c r="F178" s="49"/>
      <c r="G178" s="9"/>
      <c r="H178" s="6">
        <f t="shared" si="27"/>
        <v>0</v>
      </c>
      <c r="I178" s="9"/>
      <c r="J178" s="5">
        <f t="shared" si="28"/>
        <v>0</v>
      </c>
      <c r="K178" s="24"/>
      <c r="L178" s="58"/>
      <c r="M178" s="67"/>
      <c r="N178" s="66"/>
      <c r="O178" s="66"/>
      <c r="P178" s="66"/>
      <c r="Q178" s="67"/>
      <c r="R178" s="66"/>
      <c r="S178" s="67"/>
      <c r="T178" s="66"/>
      <c r="U178" s="66"/>
      <c r="V178" s="66"/>
      <c r="W178" s="66"/>
      <c r="X178" s="66"/>
      <c r="Y178" s="66"/>
      <c r="Z178" s="66"/>
      <c r="AA178" s="67"/>
      <c r="AB178" s="66"/>
      <c r="AC178" s="67"/>
      <c r="AD178" s="66"/>
      <c r="AE178" s="67"/>
      <c r="AF178" s="66"/>
      <c r="AG178" s="67"/>
      <c r="AH178" s="66"/>
      <c r="AI178" s="67"/>
      <c r="AJ178" s="66"/>
      <c r="AK178" s="67"/>
      <c r="AL178" s="66"/>
      <c r="AM178" s="66"/>
      <c r="AN178" s="66"/>
      <c r="AO178" s="66"/>
      <c r="AP178" s="66"/>
      <c r="AQ178" s="66"/>
      <c r="AR178" s="66"/>
      <c r="AS178" s="66"/>
      <c r="AT178" s="66"/>
      <c r="AU178" s="67"/>
      <c r="AV178" s="66"/>
      <c r="AW178" s="66"/>
      <c r="AX178" s="66"/>
      <c r="AY178" s="67"/>
      <c r="AZ178" s="66"/>
      <c r="BA178" s="66"/>
      <c r="BB178" s="66"/>
      <c r="BC178" s="67"/>
      <c r="BD178" s="66"/>
      <c r="BE178" s="67"/>
      <c r="BF178" s="66"/>
      <c r="BG178" s="66"/>
      <c r="BH178" s="66"/>
      <c r="BI178" s="66"/>
      <c r="BJ178" s="66"/>
      <c r="BK178" s="66"/>
      <c r="BL178" s="66"/>
      <c r="BM178" s="66"/>
      <c r="BN178" s="66"/>
      <c r="BO178" s="67"/>
      <c r="BP178" s="66"/>
      <c r="BQ178" s="67"/>
      <c r="BR178" s="66"/>
      <c r="BS178" s="66"/>
      <c r="BT178" s="66"/>
      <c r="BU178" s="66"/>
      <c r="BV178" s="66"/>
    </row>
    <row r="179" spans="1:74" ht="17.100000000000001" hidden="1" customHeight="1" outlineLevel="1">
      <c r="B179" s="16"/>
      <c r="C179" s="31" t="s">
        <v>115</v>
      </c>
      <c r="D179" s="12"/>
      <c r="E179" s="12"/>
      <c r="F179" s="49"/>
      <c r="G179" s="9"/>
      <c r="H179" s="6">
        <f t="shared" si="27"/>
        <v>0</v>
      </c>
      <c r="I179" s="9"/>
      <c r="J179" s="5">
        <f t="shared" si="28"/>
        <v>0</v>
      </c>
      <c r="K179" s="24"/>
      <c r="L179" s="58"/>
      <c r="M179" s="66"/>
      <c r="N179" s="66"/>
      <c r="O179" s="67"/>
      <c r="P179" s="66"/>
      <c r="Q179" s="66"/>
      <c r="R179" s="66"/>
      <c r="S179" s="66"/>
      <c r="T179" s="66"/>
      <c r="U179" s="66"/>
      <c r="V179" s="66"/>
      <c r="W179" s="66"/>
      <c r="X179" s="66"/>
      <c r="Y179" s="67"/>
      <c r="Z179" s="66"/>
      <c r="AA179" s="67"/>
      <c r="AB179" s="66"/>
      <c r="AC179" s="67"/>
      <c r="AD179" s="66"/>
      <c r="AE179" s="66"/>
      <c r="AF179" s="66"/>
      <c r="AG179" s="66"/>
      <c r="AH179" s="66"/>
      <c r="AI179" s="66"/>
      <c r="AJ179" s="66"/>
      <c r="AK179" s="67"/>
      <c r="AL179" s="66"/>
      <c r="AM179" s="66"/>
      <c r="AN179" s="66"/>
      <c r="AO179" s="67"/>
      <c r="AP179" s="66"/>
      <c r="AQ179" s="67"/>
      <c r="AR179" s="66"/>
      <c r="AS179" s="66"/>
      <c r="AT179" s="66"/>
      <c r="AU179" s="67"/>
      <c r="AV179" s="66"/>
      <c r="AW179" s="66"/>
      <c r="AX179" s="66"/>
      <c r="AY179" s="66"/>
      <c r="AZ179" s="66"/>
      <c r="BA179" s="67"/>
      <c r="BB179" s="66"/>
      <c r="BC179" s="67"/>
      <c r="BD179" s="66"/>
      <c r="BE179" s="67"/>
      <c r="BF179" s="66"/>
      <c r="BG179" s="66"/>
      <c r="BH179" s="66"/>
      <c r="BI179" s="66"/>
      <c r="BJ179" s="66"/>
      <c r="BK179" s="66"/>
      <c r="BL179" s="66"/>
      <c r="BM179" s="67"/>
      <c r="BN179" s="66"/>
      <c r="BO179" s="66"/>
      <c r="BP179" s="66"/>
      <c r="BQ179" s="66"/>
      <c r="BR179" s="66"/>
      <c r="BS179" s="66"/>
      <c r="BT179" s="66"/>
      <c r="BU179" s="66"/>
      <c r="BV179" s="66"/>
    </row>
    <row r="180" spans="1:74" ht="17.100000000000001" hidden="1" customHeight="1" outlineLevel="1">
      <c r="B180" s="16"/>
      <c r="C180" s="31" t="s">
        <v>108</v>
      </c>
      <c r="D180" s="17"/>
      <c r="E180" s="12"/>
      <c r="F180" s="49"/>
      <c r="G180" s="9"/>
      <c r="H180" s="6">
        <f t="shared" si="27"/>
        <v>0</v>
      </c>
      <c r="I180" s="9"/>
      <c r="J180" s="5">
        <f t="shared" si="28"/>
        <v>0</v>
      </c>
      <c r="K180" s="24"/>
      <c r="L180" s="58"/>
      <c r="M180" s="66"/>
      <c r="N180" s="66"/>
      <c r="O180" s="66"/>
      <c r="P180" s="66"/>
      <c r="Q180" s="66"/>
      <c r="R180" s="66"/>
      <c r="S180" s="67"/>
      <c r="T180" s="66"/>
      <c r="U180" s="67"/>
      <c r="V180" s="66"/>
      <c r="W180" s="67"/>
      <c r="X180" s="66"/>
      <c r="Y180" s="67"/>
      <c r="Z180" s="66"/>
      <c r="AA180" s="66"/>
      <c r="AB180" s="66"/>
      <c r="AC180" s="67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7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7"/>
      <c r="BB180" s="66"/>
      <c r="BC180" s="66"/>
      <c r="BD180" s="66"/>
      <c r="BE180" s="67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</row>
    <row r="181" spans="1:74" ht="17.100000000000001" hidden="1" customHeight="1" outlineLevel="1">
      <c r="B181" s="16"/>
      <c r="C181" s="30" t="s">
        <v>30</v>
      </c>
      <c r="D181" s="12"/>
      <c r="E181" s="12"/>
      <c r="F181" s="49"/>
      <c r="G181" s="9"/>
      <c r="H181" s="6">
        <f t="shared" si="27"/>
        <v>0</v>
      </c>
      <c r="I181" s="9"/>
      <c r="J181" s="5">
        <f t="shared" si="28"/>
        <v>0</v>
      </c>
      <c r="K181" s="24"/>
      <c r="L181" s="58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</row>
    <row r="182" spans="1:74" ht="17.100000000000001" hidden="1" customHeight="1" outlineLevel="1">
      <c r="B182" s="16"/>
      <c r="C182" s="30" t="s">
        <v>53</v>
      </c>
      <c r="D182" s="12"/>
      <c r="E182" s="12"/>
      <c r="F182" s="49"/>
      <c r="G182" s="9"/>
      <c r="H182" s="6">
        <f t="shared" si="27"/>
        <v>0</v>
      </c>
      <c r="I182" s="9"/>
      <c r="J182" s="5">
        <f t="shared" si="28"/>
        <v>0</v>
      </c>
      <c r="K182" s="24"/>
      <c r="L182" s="58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</row>
    <row r="183" spans="1:74" ht="17.100000000000001" hidden="1" customHeight="1" outlineLevel="1">
      <c r="B183" s="16"/>
      <c r="C183" s="31"/>
      <c r="D183" s="12"/>
      <c r="E183" s="12"/>
      <c r="F183" s="49"/>
      <c r="G183" s="9"/>
      <c r="H183" s="6">
        <f t="shared" si="27"/>
        <v>0</v>
      </c>
      <c r="I183" s="9"/>
      <c r="J183" s="5">
        <f t="shared" si="28"/>
        <v>0</v>
      </c>
      <c r="K183" s="24"/>
      <c r="L183" s="58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</row>
    <row r="184" spans="1:74" ht="17.100000000000001" hidden="1" customHeight="1" outlineLevel="1">
      <c r="B184" s="16"/>
      <c r="C184" s="31"/>
      <c r="D184" s="12"/>
      <c r="E184" s="12"/>
      <c r="F184" s="5"/>
      <c r="G184" s="9"/>
      <c r="H184" s="6"/>
      <c r="I184" s="9"/>
      <c r="J184" s="5"/>
      <c r="K184" s="24"/>
      <c r="L184" s="58"/>
      <c r="M184" s="74"/>
      <c r="N184" s="71"/>
      <c r="O184" s="2"/>
      <c r="P184" s="3"/>
      <c r="Q184" s="74"/>
      <c r="R184" s="71"/>
      <c r="S184" s="2"/>
      <c r="T184" s="3"/>
      <c r="U184" s="74"/>
      <c r="V184" s="71"/>
      <c r="W184" s="2"/>
      <c r="X184" s="3"/>
      <c r="Y184" s="74"/>
      <c r="Z184" s="71"/>
      <c r="AA184" s="3"/>
      <c r="AB184" s="3"/>
      <c r="AC184" s="74"/>
      <c r="AD184" s="71"/>
      <c r="AE184" s="3"/>
      <c r="AF184" s="3"/>
      <c r="AG184" s="74"/>
      <c r="AH184" s="71"/>
      <c r="AI184" s="2"/>
      <c r="AJ184" s="3"/>
      <c r="AK184" s="74"/>
      <c r="AL184" s="71"/>
      <c r="AM184" s="3"/>
      <c r="AN184" s="3"/>
      <c r="AO184" s="74"/>
      <c r="AP184" s="71"/>
      <c r="AQ184" s="3"/>
      <c r="AR184" s="3"/>
      <c r="AS184" s="74"/>
      <c r="AT184" s="71"/>
      <c r="AU184" s="3"/>
      <c r="AV184" s="3"/>
      <c r="AW184" s="74"/>
      <c r="AX184" s="71"/>
      <c r="AY184" s="3"/>
      <c r="AZ184" s="3"/>
      <c r="BA184" s="74"/>
      <c r="BB184" s="71"/>
      <c r="BC184" s="3"/>
      <c r="BD184" s="3"/>
      <c r="BE184" s="74"/>
      <c r="BF184" s="71"/>
      <c r="BG184" s="3"/>
      <c r="BH184" s="3"/>
      <c r="BI184" s="74"/>
      <c r="BJ184" s="71"/>
      <c r="BK184" s="3"/>
      <c r="BL184" s="3"/>
      <c r="BM184" s="74"/>
      <c r="BN184" s="71"/>
      <c r="BO184" s="3"/>
      <c r="BP184" s="3"/>
      <c r="BQ184" s="74"/>
      <c r="BR184" s="71"/>
      <c r="BS184" s="3"/>
      <c r="BT184" s="3"/>
      <c r="BU184" s="74"/>
      <c r="BV184" s="71"/>
    </row>
    <row r="185" spans="1:74" ht="17.100000000000001" hidden="1" customHeight="1" outlineLevel="1">
      <c r="B185" s="14"/>
      <c r="C185" s="21" t="str">
        <f>"Razem "&amp;C168</f>
        <v>Razem Rozrywka i wakacje</v>
      </c>
      <c r="D185" s="21"/>
      <c r="E185" s="21"/>
      <c r="F185" s="22">
        <f>SUM(F169:F184)</f>
        <v>50</v>
      </c>
      <c r="G185" s="22"/>
      <c r="H185" s="22">
        <f>SUM(H169:H184)</f>
        <v>0</v>
      </c>
      <c r="I185" s="13"/>
      <c r="J185" s="22">
        <f>SUM(J169:J184)</f>
        <v>50</v>
      </c>
      <c r="K185" s="26"/>
      <c r="L185" s="58"/>
      <c r="M185" s="74"/>
      <c r="N185" s="71"/>
      <c r="O185" s="2"/>
      <c r="P185" s="3"/>
      <c r="Q185" s="74"/>
      <c r="R185" s="71"/>
      <c r="S185" s="2"/>
      <c r="T185" s="3"/>
      <c r="U185" s="74"/>
      <c r="V185" s="71"/>
      <c r="W185" s="2"/>
      <c r="X185" s="3"/>
      <c r="Y185" s="74"/>
      <c r="Z185" s="71"/>
      <c r="AA185" s="3"/>
      <c r="AB185" s="3"/>
      <c r="AC185" s="75"/>
      <c r="AD185" s="71"/>
      <c r="AE185" s="3"/>
      <c r="AF185" s="3"/>
      <c r="AG185" s="74"/>
      <c r="AH185" s="71"/>
      <c r="AI185" s="1"/>
      <c r="AJ185" s="3"/>
      <c r="AK185" s="74"/>
      <c r="AL185" s="71"/>
      <c r="AM185" s="3"/>
      <c r="AN185" s="3"/>
      <c r="AO185" s="74"/>
      <c r="AP185" s="71"/>
      <c r="AQ185" s="3"/>
      <c r="AR185" s="3"/>
      <c r="AS185" s="74"/>
      <c r="AT185" s="71"/>
      <c r="AU185" s="3"/>
      <c r="AV185" s="3"/>
      <c r="AW185" s="74"/>
      <c r="AX185" s="71"/>
      <c r="AY185" s="3"/>
      <c r="AZ185" s="3"/>
      <c r="BA185" s="74"/>
      <c r="BB185" s="71"/>
      <c r="BC185" s="76"/>
      <c r="BD185" s="3"/>
      <c r="BE185" s="74"/>
      <c r="BF185" s="71"/>
      <c r="BG185" s="3"/>
      <c r="BH185" s="3"/>
      <c r="BI185" s="74"/>
      <c r="BJ185" s="71"/>
      <c r="BK185" s="3"/>
      <c r="BL185" s="3"/>
      <c r="BM185" s="74"/>
      <c r="BN185" s="71"/>
      <c r="BO185" s="3"/>
      <c r="BP185" s="3"/>
      <c r="BQ185" s="74"/>
      <c r="BR185" s="71"/>
      <c r="BS185" s="3"/>
      <c r="BT185" s="3"/>
      <c r="BU185" s="74"/>
      <c r="BV185" s="71"/>
    </row>
    <row r="186" spans="1:74" hidden="1" outlineLevel="1">
      <c r="B186" s="11"/>
      <c r="C186" s="11"/>
      <c r="D186" s="11"/>
      <c r="E186" s="45"/>
      <c r="F186" s="11"/>
      <c r="H186" s="11"/>
      <c r="I186" s="11"/>
      <c r="J186" s="11"/>
      <c r="K186" s="11"/>
      <c r="L186" s="58"/>
      <c r="M186" s="74"/>
      <c r="N186" s="71"/>
      <c r="O186" s="2"/>
      <c r="P186" s="3"/>
      <c r="Q186" s="74"/>
      <c r="R186" s="71"/>
      <c r="S186" s="2"/>
      <c r="T186" s="3"/>
      <c r="U186" s="74"/>
      <c r="V186" s="71"/>
      <c r="W186" s="2"/>
      <c r="X186" s="3"/>
      <c r="Y186" s="74"/>
      <c r="Z186" s="71"/>
      <c r="AA186" s="3"/>
      <c r="AB186" s="3"/>
      <c r="AC186" s="74"/>
      <c r="AD186" s="71"/>
      <c r="AE186" s="3"/>
      <c r="AF186" s="3"/>
      <c r="AG186" s="74"/>
      <c r="AH186" s="71"/>
      <c r="AI186" s="2"/>
      <c r="AJ186" s="3"/>
      <c r="AK186" s="74"/>
      <c r="AL186" s="71"/>
      <c r="AM186" s="3"/>
      <c r="AN186" s="3"/>
      <c r="AO186" s="74"/>
      <c r="AP186" s="71"/>
      <c r="AQ186" s="3"/>
      <c r="AR186" s="3"/>
      <c r="AS186" s="74"/>
      <c r="AT186" s="71"/>
      <c r="AU186" s="3"/>
      <c r="AV186" s="3"/>
      <c r="AW186" s="74"/>
      <c r="AX186" s="71"/>
      <c r="AY186" s="3"/>
      <c r="AZ186" s="3"/>
      <c r="BA186" s="74"/>
      <c r="BB186" s="71"/>
      <c r="BC186" s="3"/>
      <c r="BD186" s="3"/>
      <c r="BE186" s="75"/>
      <c r="BF186" s="71"/>
      <c r="BG186" s="3"/>
      <c r="BH186" s="3"/>
      <c r="BI186" s="74"/>
      <c r="BJ186" s="71"/>
      <c r="BK186" s="3"/>
      <c r="BL186" s="3"/>
      <c r="BM186" s="74"/>
      <c r="BN186" s="71"/>
      <c r="BO186" s="3"/>
      <c r="BP186" s="3"/>
      <c r="BQ186" s="74"/>
      <c r="BR186" s="71"/>
      <c r="BS186" s="3"/>
      <c r="BT186" s="3"/>
      <c r="BU186" s="74"/>
      <c r="BV186" s="71"/>
    </row>
    <row r="187" spans="1:74" ht="30" customHeight="1" collapsed="1">
      <c r="B187" s="32"/>
      <c r="C187" s="40" t="s">
        <v>175</v>
      </c>
      <c r="D187" s="34"/>
      <c r="E187" s="35"/>
      <c r="F187" s="97">
        <f>SUM(F188:F193)</f>
        <v>0</v>
      </c>
      <c r="G187" s="34"/>
      <c r="H187" s="97">
        <f>SUM(H188:H193)</f>
        <v>0</v>
      </c>
      <c r="I187" s="36"/>
      <c r="J187" s="98">
        <f>SUM(J188:J193)</f>
        <v>0</v>
      </c>
      <c r="K187" s="37"/>
      <c r="L187" s="58"/>
      <c r="M187" s="74"/>
      <c r="N187" s="71"/>
      <c r="O187" s="2"/>
      <c r="P187" s="3"/>
      <c r="Q187" s="74"/>
      <c r="R187" s="71"/>
      <c r="S187" s="2"/>
      <c r="T187" s="3"/>
      <c r="U187" s="74"/>
      <c r="V187" s="71"/>
      <c r="W187" s="2"/>
      <c r="X187" s="3"/>
      <c r="Y187" s="74"/>
      <c r="Z187" s="71"/>
      <c r="AA187" s="3"/>
      <c r="AB187" s="3"/>
      <c r="AC187" s="74"/>
      <c r="AD187" s="71"/>
      <c r="AE187" s="3"/>
      <c r="AF187" s="3"/>
      <c r="AG187" s="74"/>
      <c r="AH187" s="71"/>
      <c r="AI187" s="2"/>
      <c r="AJ187" s="3"/>
      <c r="AK187" s="74"/>
      <c r="AL187" s="71"/>
      <c r="AM187" s="3"/>
      <c r="AN187" s="3"/>
      <c r="AO187" s="74"/>
      <c r="AP187" s="71"/>
      <c r="AQ187" s="3"/>
      <c r="AR187" s="3"/>
      <c r="AS187" s="74"/>
      <c r="AT187" s="71"/>
      <c r="AU187" s="3"/>
      <c r="AV187" s="3"/>
      <c r="AW187" s="74"/>
      <c r="AX187" s="71"/>
      <c r="AY187" s="3"/>
      <c r="AZ187" s="3"/>
      <c r="BA187" s="74"/>
      <c r="BB187" s="71"/>
      <c r="BC187" s="3"/>
      <c r="BD187" s="3"/>
      <c r="BE187" s="74"/>
      <c r="BF187" s="71"/>
      <c r="BG187" s="3"/>
      <c r="BH187" s="3"/>
      <c r="BI187" s="74"/>
      <c r="BJ187" s="71"/>
      <c r="BK187" s="3"/>
      <c r="BL187" s="3"/>
      <c r="BM187" s="74"/>
      <c r="BN187" s="71"/>
      <c r="BO187" s="3"/>
      <c r="BP187" s="3"/>
      <c r="BQ187" s="74"/>
      <c r="BR187" s="71"/>
      <c r="BS187" s="3"/>
      <c r="BT187" s="3"/>
      <c r="BU187" s="74"/>
      <c r="BV187" s="71"/>
    </row>
    <row r="188" spans="1:74" ht="17.100000000000001" hidden="1" customHeight="1" outlineLevel="1">
      <c r="B188" s="16"/>
      <c r="C188" s="30" t="s">
        <v>120</v>
      </c>
      <c r="D188" s="12"/>
      <c r="E188" s="12"/>
      <c r="F188" s="49"/>
      <c r="G188" s="9"/>
      <c r="H188" s="6">
        <f t="shared" ref="H188:H192" si="31">SUM(M188:BV188)</f>
        <v>0</v>
      </c>
      <c r="I188" s="9"/>
      <c r="J188" s="5">
        <f t="shared" ref="J188:J191" si="32">F188-H188</f>
        <v>0</v>
      </c>
      <c r="K188" s="24"/>
      <c r="L188" s="58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</row>
    <row r="189" spans="1:74" ht="17.100000000000001" hidden="1" customHeight="1" outlineLevel="1">
      <c r="B189" s="16"/>
      <c r="C189" s="51" t="s">
        <v>119</v>
      </c>
      <c r="D189" s="12"/>
      <c r="E189" s="12"/>
      <c r="F189" s="49"/>
      <c r="G189" s="9"/>
      <c r="H189" s="6">
        <f t="shared" si="31"/>
        <v>0</v>
      </c>
      <c r="I189" s="9"/>
      <c r="J189" s="5">
        <f t="shared" si="32"/>
        <v>0</v>
      </c>
      <c r="K189" s="24"/>
      <c r="L189" s="58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</row>
    <row r="190" spans="1:74" ht="17.100000000000001" hidden="1" customHeight="1" outlineLevel="1">
      <c r="B190" s="16"/>
      <c r="C190" s="29" t="s">
        <v>121</v>
      </c>
      <c r="D190" s="12"/>
      <c r="E190" s="12"/>
      <c r="F190" s="49"/>
      <c r="G190" s="9"/>
      <c r="H190" s="6">
        <f t="shared" si="31"/>
        <v>0</v>
      </c>
      <c r="I190" s="9"/>
      <c r="J190" s="5">
        <f t="shared" si="32"/>
        <v>0</v>
      </c>
      <c r="K190" s="24"/>
      <c r="L190" s="58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</row>
    <row r="191" spans="1:74" ht="17.100000000000001" hidden="1" customHeight="1" outlineLevel="1">
      <c r="B191" s="16"/>
      <c r="C191" s="30" t="s">
        <v>122</v>
      </c>
      <c r="D191" s="12"/>
      <c r="E191" s="12"/>
      <c r="F191" s="49"/>
      <c r="G191" s="9"/>
      <c r="H191" s="6">
        <f t="shared" si="31"/>
        <v>0</v>
      </c>
      <c r="I191" s="9"/>
      <c r="J191" s="5">
        <f t="shared" si="32"/>
        <v>0</v>
      </c>
      <c r="K191" s="24"/>
      <c r="L191" s="58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</row>
    <row r="192" spans="1:74" ht="17.100000000000001" hidden="1" customHeight="1" outlineLevel="1">
      <c r="B192" s="16"/>
      <c r="C192" s="31" t="s">
        <v>53</v>
      </c>
      <c r="D192" s="12"/>
      <c r="E192" s="12"/>
      <c r="F192" s="49"/>
      <c r="G192" s="9"/>
      <c r="H192" s="6">
        <f t="shared" si="31"/>
        <v>0</v>
      </c>
      <c r="I192" s="9"/>
      <c r="J192" s="5">
        <f t="shared" ref="J192" si="33">F192-H192</f>
        <v>0</v>
      </c>
      <c r="K192" s="24"/>
      <c r="L192" s="58"/>
      <c r="M192" s="66"/>
      <c r="N192" s="66"/>
      <c r="O192" s="66"/>
      <c r="P192" s="66"/>
      <c r="Q192" s="67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7"/>
      <c r="AD192" s="66"/>
      <c r="AE192" s="67"/>
      <c r="AF192" s="66"/>
      <c r="AG192" s="66"/>
      <c r="AH192" s="66"/>
      <c r="AI192" s="66"/>
      <c r="AJ192" s="66"/>
      <c r="AK192" s="67"/>
      <c r="AL192" s="66"/>
      <c r="AM192" s="66"/>
      <c r="AN192" s="66"/>
      <c r="AO192" s="66"/>
      <c r="AP192" s="66"/>
      <c r="AQ192" s="67"/>
      <c r="AR192" s="66"/>
      <c r="AS192" s="66"/>
      <c r="AT192" s="66"/>
      <c r="AU192" s="66"/>
      <c r="AV192" s="66"/>
      <c r="AW192" s="66"/>
      <c r="AX192" s="66"/>
      <c r="AY192" s="67"/>
      <c r="AZ192" s="66"/>
      <c r="BA192" s="66"/>
      <c r="BB192" s="66"/>
      <c r="BC192" s="66"/>
      <c r="BD192" s="66"/>
      <c r="BE192" s="67"/>
      <c r="BF192" s="66"/>
      <c r="BG192" s="66"/>
      <c r="BH192" s="66"/>
      <c r="BI192" s="66"/>
      <c r="BJ192" s="66"/>
      <c r="BK192" s="66"/>
      <c r="BL192" s="66"/>
      <c r="BM192" s="67"/>
      <c r="BN192" s="66"/>
      <c r="BO192" s="66"/>
      <c r="BP192" s="66"/>
      <c r="BQ192" s="66"/>
      <c r="BR192" s="66"/>
      <c r="BS192" s="67"/>
      <c r="BT192" s="66"/>
      <c r="BU192" s="66"/>
      <c r="BV192" s="66"/>
    </row>
    <row r="193" spans="2:74" ht="17.100000000000001" hidden="1" customHeight="1" outlineLevel="1">
      <c r="B193" s="16"/>
      <c r="C193" s="31"/>
      <c r="D193" s="12"/>
      <c r="E193" s="12"/>
      <c r="F193" s="6"/>
      <c r="G193" s="9"/>
      <c r="H193" s="6"/>
      <c r="I193" s="9"/>
      <c r="J193" s="5"/>
      <c r="K193" s="24"/>
      <c r="L193" s="58"/>
      <c r="M193" s="74"/>
      <c r="N193" s="71"/>
      <c r="O193" s="1"/>
      <c r="P193" s="3"/>
      <c r="Q193" s="75"/>
      <c r="R193" s="71"/>
      <c r="S193" s="2"/>
      <c r="T193" s="3"/>
      <c r="U193" s="74"/>
      <c r="V193" s="71"/>
      <c r="W193" s="2"/>
      <c r="X193" s="3"/>
      <c r="Y193" s="74"/>
      <c r="Z193" s="71"/>
      <c r="AA193" s="3"/>
      <c r="AB193" s="3"/>
      <c r="AC193" s="74"/>
      <c r="AD193" s="71"/>
      <c r="AE193" s="3"/>
      <c r="AF193" s="3"/>
      <c r="AG193" s="74"/>
      <c r="AH193" s="71"/>
      <c r="AI193" s="2"/>
      <c r="AJ193" s="3"/>
      <c r="AK193" s="74"/>
      <c r="AL193" s="71"/>
      <c r="AM193" s="3"/>
      <c r="AN193" s="3"/>
      <c r="AO193" s="75"/>
      <c r="AP193" s="71"/>
      <c r="AQ193" s="3"/>
      <c r="AR193" s="3"/>
      <c r="AS193" s="74"/>
      <c r="AT193" s="71"/>
      <c r="AU193" s="3"/>
      <c r="AV193" s="3"/>
      <c r="AW193" s="74"/>
      <c r="AX193" s="71"/>
      <c r="AY193" s="3"/>
      <c r="AZ193" s="3"/>
      <c r="BA193" s="74"/>
      <c r="BB193" s="71"/>
      <c r="BC193" s="3"/>
      <c r="BD193" s="3"/>
      <c r="BE193" s="74"/>
      <c r="BF193" s="71"/>
      <c r="BG193" s="3"/>
      <c r="BH193" s="3"/>
      <c r="BI193" s="74"/>
      <c r="BJ193" s="71"/>
      <c r="BK193" s="3"/>
      <c r="BL193" s="3"/>
      <c r="BM193" s="74"/>
      <c r="BN193" s="71"/>
      <c r="BO193" s="3"/>
      <c r="BP193" s="3"/>
      <c r="BQ193" s="74"/>
      <c r="BR193" s="71"/>
      <c r="BS193" s="3"/>
      <c r="BT193" s="3"/>
      <c r="BU193" s="74"/>
      <c r="BV193" s="71"/>
    </row>
    <row r="194" spans="2:74" ht="17.100000000000001" hidden="1" customHeight="1" outlineLevel="1">
      <c r="B194" s="14"/>
      <c r="C194" s="21" t="str">
        <f>"Razem "&amp;C187</f>
        <v>Razem Dodatkowe ubezpieczenia</v>
      </c>
      <c r="D194" s="21"/>
      <c r="E194" s="21"/>
      <c r="F194" s="22">
        <f>SUM(F188:F193)</f>
        <v>0</v>
      </c>
      <c r="G194" s="22"/>
      <c r="H194" s="22">
        <f>SUM(H188:H193)</f>
        <v>0</v>
      </c>
      <c r="I194" s="13"/>
      <c r="J194" s="22">
        <f>SUM(J188:J193)</f>
        <v>0</v>
      </c>
      <c r="K194" s="26"/>
      <c r="L194" s="58"/>
      <c r="M194" s="74"/>
      <c r="N194" s="71"/>
      <c r="O194" s="1"/>
      <c r="P194" s="3"/>
      <c r="Q194" s="74"/>
      <c r="R194" s="71"/>
      <c r="S194" s="2"/>
      <c r="T194" s="3"/>
      <c r="U194" s="74"/>
      <c r="V194" s="71"/>
      <c r="W194" s="2"/>
      <c r="X194" s="3"/>
      <c r="Y194" s="74"/>
      <c r="Z194" s="71"/>
      <c r="AA194" s="3"/>
      <c r="AB194" s="3"/>
      <c r="AC194" s="75"/>
      <c r="AD194" s="71"/>
      <c r="AE194" s="3"/>
      <c r="AF194" s="3"/>
      <c r="AG194" s="74"/>
      <c r="AH194" s="71"/>
      <c r="AI194" s="2"/>
      <c r="AJ194" s="3"/>
      <c r="AK194" s="74"/>
      <c r="AL194" s="71"/>
      <c r="AM194" s="3"/>
      <c r="AN194" s="3"/>
      <c r="AO194" s="74"/>
      <c r="AP194" s="71"/>
      <c r="AQ194" s="3"/>
      <c r="AR194" s="3"/>
      <c r="AS194" s="74"/>
      <c r="AT194" s="71"/>
      <c r="AU194" s="3"/>
      <c r="AV194" s="3"/>
      <c r="AW194" s="74"/>
      <c r="AX194" s="71"/>
      <c r="AY194" s="3"/>
      <c r="AZ194" s="3"/>
      <c r="BA194" s="74"/>
      <c r="BB194" s="71"/>
      <c r="BC194" s="3"/>
      <c r="BD194" s="3"/>
      <c r="BE194" s="74"/>
      <c r="BF194" s="71"/>
      <c r="BG194" s="3"/>
      <c r="BH194" s="3"/>
      <c r="BI194" s="74"/>
      <c r="BJ194" s="71"/>
      <c r="BK194" s="3"/>
      <c r="BL194" s="3"/>
      <c r="BM194" s="74"/>
      <c r="BN194" s="71"/>
      <c r="BO194" s="3"/>
      <c r="BP194" s="3"/>
      <c r="BQ194" s="74"/>
      <c r="BR194" s="71"/>
      <c r="BS194" s="3"/>
      <c r="BT194" s="3"/>
      <c r="BU194" s="74"/>
      <c r="BV194" s="71"/>
    </row>
    <row r="195" spans="2:74" hidden="1" outlineLevel="1">
      <c r="E195" s="46"/>
      <c r="L195" s="58"/>
      <c r="M195" s="74"/>
      <c r="N195" s="71"/>
      <c r="O195" s="1"/>
      <c r="P195" s="3"/>
      <c r="Q195" s="74"/>
      <c r="R195" s="71"/>
      <c r="S195" s="2"/>
      <c r="T195" s="3"/>
      <c r="U195" s="74"/>
      <c r="V195" s="71"/>
      <c r="W195" s="2"/>
      <c r="X195" s="3"/>
      <c r="Y195" s="74"/>
      <c r="Z195" s="71"/>
      <c r="AA195" s="3"/>
      <c r="AB195" s="3"/>
      <c r="AC195" s="75"/>
      <c r="AD195" s="71"/>
      <c r="AE195" s="3"/>
      <c r="AF195" s="3"/>
      <c r="AG195" s="74"/>
      <c r="AH195" s="71"/>
      <c r="AI195" s="2"/>
      <c r="AJ195" s="3"/>
      <c r="AK195" s="74"/>
      <c r="AL195" s="71"/>
      <c r="AM195" s="3"/>
      <c r="AN195" s="3"/>
      <c r="AO195" s="74"/>
      <c r="AP195" s="71"/>
      <c r="AQ195" s="3"/>
      <c r="AR195" s="3"/>
      <c r="AS195" s="74"/>
      <c r="AT195" s="71"/>
      <c r="AU195" s="3"/>
      <c r="AV195" s="3"/>
      <c r="AW195" s="74"/>
      <c r="AX195" s="71"/>
      <c r="AY195" s="3"/>
      <c r="AZ195" s="3"/>
      <c r="BA195" s="74"/>
      <c r="BB195" s="71"/>
      <c r="BC195" s="3"/>
      <c r="BD195" s="3"/>
      <c r="BE195" s="74"/>
      <c r="BF195" s="71"/>
      <c r="BG195" s="3"/>
      <c r="BH195" s="3"/>
      <c r="BI195" s="74"/>
      <c r="BJ195" s="71"/>
      <c r="BK195" s="3"/>
      <c r="BL195" s="3"/>
      <c r="BM195" s="74"/>
      <c r="BN195" s="71"/>
      <c r="BO195" s="3"/>
      <c r="BP195" s="3"/>
      <c r="BQ195" s="74"/>
      <c r="BR195" s="71"/>
      <c r="BS195" s="3"/>
      <c r="BT195" s="3"/>
      <c r="BU195" s="74"/>
      <c r="BV195" s="71"/>
    </row>
    <row r="196" spans="2:74" ht="30" customHeight="1" collapsed="1">
      <c r="B196" s="32"/>
      <c r="C196" s="33" t="s">
        <v>0</v>
      </c>
      <c r="D196" s="34"/>
      <c r="E196" s="35"/>
      <c r="F196" s="97">
        <f>SUM(F197:F203)</f>
        <v>0</v>
      </c>
      <c r="G196" s="34"/>
      <c r="H196" s="97">
        <f>SUM(H197:H203)</f>
        <v>0</v>
      </c>
      <c r="I196" s="36"/>
      <c r="J196" s="98">
        <f>SUM(J197:J203)</f>
        <v>0</v>
      </c>
      <c r="K196" s="37"/>
      <c r="L196" s="58"/>
      <c r="M196" s="74"/>
      <c r="N196" s="71"/>
      <c r="O196" s="2"/>
      <c r="P196" s="3"/>
      <c r="Q196" s="74"/>
      <c r="R196" s="71"/>
      <c r="S196" s="2"/>
      <c r="T196" s="3"/>
      <c r="U196" s="74"/>
      <c r="V196" s="71"/>
      <c r="W196" s="2"/>
      <c r="X196" s="3"/>
      <c r="Y196" s="75"/>
      <c r="Z196" s="71"/>
      <c r="AA196" s="3"/>
      <c r="AB196" s="3"/>
      <c r="AC196" s="74"/>
      <c r="AD196" s="71"/>
      <c r="AE196" s="3"/>
      <c r="AF196" s="3"/>
      <c r="AG196" s="74"/>
      <c r="AH196" s="71"/>
      <c r="AI196" s="2"/>
      <c r="AJ196" s="3"/>
      <c r="AK196" s="74"/>
      <c r="AL196" s="71"/>
      <c r="AM196" s="3"/>
      <c r="AN196" s="3"/>
      <c r="AO196" s="74"/>
      <c r="AP196" s="71"/>
      <c r="AQ196" s="3"/>
      <c r="AR196" s="3"/>
      <c r="AS196" s="74"/>
      <c r="AT196" s="71"/>
      <c r="AU196" s="3"/>
      <c r="AV196" s="3"/>
      <c r="AW196" s="74"/>
      <c r="AX196" s="71"/>
      <c r="AY196" s="3"/>
      <c r="AZ196" s="3"/>
      <c r="BA196" s="74"/>
      <c r="BB196" s="71"/>
      <c r="BC196" s="3"/>
      <c r="BD196" s="3"/>
      <c r="BE196" s="74"/>
      <c r="BF196" s="71"/>
      <c r="BG196" s="3"/>
      <c r="BH196" s="3"/>
      <c r="BI196" s="74"/>
      <c r="BJ196" s="71"/>
      <c r="BK196" s="3"/>
      <c r="BL196" s="3"/>
      <c r="BM196" s="74"/>
      <c r="BN196" s="71"/>
      <c r="BO196" s="3"/>
      <c r="BP196" s="3"/>
      <c r="BQ196" s="74"/>
      <c r="BR196" s="71"/>
      <c r="BS196" s="3"/>
      <c r="BT196" s="3"/>
      <c r="BU196" s="74"/>
      <c r="BV196" s="71"/>
    </row>
    <row r="197" spans="2:74" ht="17.100000000000001" hidden="1" customHeight="1" outlineLevel="1">
      <c r="B197" s="15"/>
      <c r="C197" s="31" t="s">
        <v>123</v>
      </c>
      <c r="D197" s="4"/>
      <c r="E197" s="4"/>
      <c r="F197" s="49"/>
      <c r="G197" s="10"/>
      <c r="H197" s="6">
        <f t="shared" ref="H197:H202" si="34">SUM(M197:BV197)</f>
        <v>0</v>
      </c>
      <c r="I197" s="10"/>
      <c r="J197" s="5">
        <f t="shared" ref="J197:J202" si="35">F197-H197</f>
        <v>0</v>
      </c>
      <c r="K197" s="23"/>
      <c r="L197" s="58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</row>
    <row r="198" spans="2:74" ht="17.100000000000001" hidden="1" customHeight="1" outlineLevel="1">
      <c r="B198" s="16"/>
      <c r="C198" s="30" t="s">
        <v>124</v>
      </c>
      <c r="E198" s="12"/>
      <c r="F198" s="49"/>
      <c r="G198" s="9"/>
      <c r="H198" s="6">
        <f t="shared" si="34"/>
        <v>0</v>
      </c>
      <c r="I198" s="9"/>
      <c r="J198" s="5">
        <f t="shared" si="35"/>
        <v>0</v>
      </c>
      <c r="K198" s="24"/>
      <c r="L198" s="58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</row>
    <row r="199" spans="2:74" ht="17.100000000000001" hidden="1" customHeight="1" outlineLevel="1">
      <c r="B199" s="16"/>
      <c r="C199" s="31" t="s">
        <v>12</v>
      </c>
      <c r="D199" s="12"/>
      <c r="E199" s="12"/>
      <c r="F199" s="49"/>
      <c r="G199" s="9"/>
      <c r="H199" s="6">
        <f t="shared" si="34"/>
        <v>0</v>
      </c>
      <c r="I199" s="9"/>
      <c r="J199" s="5">
        <f t="shared" si="35"/>
        <v>0</v>
      </c>
      <c r="K199" s="24"/>
      <c r="L199" s="58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7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</row>
    <row r="200" spans="2:74" ht="17.100000000000001" hidden="1" customHeight="1" outlineLevel="1">
      <c r="B200" s="16"/>
      <c r="C200" s="29" t="s">
        <v>11</v>
      </c>
      <c r="D200" s="12"/>
      <c r="E200" s="12"/>
      <c r="F200" s="49"/>
      <c r="G200" s="9"/>
      <c r="H200" s="6">
        <f t="shared" si="34"/>
        <v>0</v>
      </c>
      <c r="I200" s="9"/>
      <c r="J200" s="5">
        <f t="shared" si="35"/>
        <v>0</v>
      </c>
      <c r="K200" s="24"/>
      <c r="L200" s="58"/>
      <c r="M200" s="67"/>
      <c r="N200" s="66"/>
      <c r="O200" s="67"/>
      <c r="P200" s="66"/>
      <c r="Q200" s="67"/>
      <c r="R200" s="66"/>
      <c r="S200" s="66"/>
      <c r="T200" s="66"/>
      <c r="U200" s="67"/>
      <c r="V200" s="66"/>
      <c r="W200" s="67"/>
      <c r="X200" s="66"/>
      <c r="Y200" s="67"/>
      <c r="Z200" s="66"/>
      <c r="AA200" s="67"/>
      <c r="AB200" s="66"/>
      <c r="AC200" s="67"/>
      <c r="AD200" s="66"/>
      <c r="AE200" s="66"/>
      <c r="AF200" s="66"/>
      <c r="AG200" s="67"/>
      <c r="AH200" s="66"/>
      <c r="AI200" s="67"/>
      <c r="AJ200" s="66"/>
      <c r="AK200" s="67"/>
      <c r="AL200" s="66"/>
      <c r="AM200" s="66"/>
      <c r="AN200" s="66"/>
      <c r="AO200" s="66"/>
      <c r="AP200" s="66"/>
      <c r="AQ200" s="66"/>
      <c r="AR200" s="66"/>
      <c r="AS200" s="67"/>
      <c r="AT200" s="66"/>
      <c r="AU200" s="67"/>
      <c r="AV200" s="67"/>
      <c r="AW200" s="67"/>
      <c r="AX200" s="66"/>
      <c r="AY200" s="67"/>
      <c r="AZ200" s="66"/>
      <c r="BA200" s="67"/>
      <c r="BB200" s="66"/>
      <c r="BC200" s="67"/>
      <c r="BD200" s="66"/>
      <c r="BE200" s="67"/>
      <c r="BF200" s="66"/>
      <c r="BG200" s="67"/>
      <c r="BH200" s="66"/>
      <c r="BI200" s="66"/>
      <c r="BJ200" s="66"/>
      <c r="BK200" s="67"/>
      <c r="BL200" s="66"/>
      <c r="BM200" s="67"/>
      <c r="BN200" s="66"/>
      <c r="BO200" s="66"/>
      <c r="BP200" s="66"/>
      <c r="BQ200" s="66"/>
      <c r="BR200" s="66"/>
      <c r="BS200" s="67"/>
      <c r="BT200" s="67"/>
      <c r="BU200" s="66"/>
      <c r="BV200" s="66"/>
    </row>
    <row r="201" spans="2:74" ht="17.100000000000001" hidden="1" customHeight="1" outlineLevel="1">
      <c r="B201" s="16"/>
      <c r="C201" s="29" t="s">
        <v>125</v>
      </c>
      <c r="D201" s="12"/>
      <c r="E201" s="12"/>
      <c r="F201" s="49"/>
      <c r="G201" s="9"/>
      <c r="H201" s="6">
        <f t="shared" si="34"/>
        <v>0</v>
      </c>
      <c r="I201" s="9"/>
      <c r="J201" s="5">
        <f t="shared" si="35"/>
        <v>0</v>
      </c>
      <c r="K201" s="24"/>
      <c r="L201" s="58"/>
      <c r="M201" s="89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89"/>
      <c r="BV201" s="66"/>
    </row>
    <row r="202" spans="2:74" ht="17.100000000000001" hidden="1" customHeight="1" outlineLevel="1">
      <c r="B202" s="16"/>
      <c r="C202" s="30" t="s">
        <v>53</v>
      </c>
      <c r="D202" s="12"/>
      <c r="E202" s="12"/>
      <c r="F202" s="49"/>
      <c r="G202" s="9"/>
      <c r="H202" s="6">
        <f t="shared" si="34"/>
        <v>0</v>
      </c>
      <c r="I202" s="9"/>
      <c r="J202" s="5">
        <f t="shared" si="35"/>
        <v>0</v>
      </c>
      <c r="K202" s="24"/>
      <c r="L202" s="58"/>
      <c r="M202" s="89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89"/>
      <c r="BV202" s="66"/>
    </row>
    <row r="203" spans="2:74" ht="17.100000000000001" hidden="1" customHeight="1" outlineLevel="1">
      <c r="B203" s="16"/>
      <c r="C203" s="31"/>
      <c r="D203" s="12"/>
      <c r="E203" s="12"/>
      <c r="F203" s="5"/>
      <c r="G203" s="9"/>
      <c r="H203" s="6"/>
      <c r="I203" s="9"/>
      <c r="J203" s="5"/>
      <c r="K203" s="24"/>
      <c r="L203" s="58"/>
      <c r="M203" s="69"/>
      <c r="N203" s="71"/>
      <c r="O203" s="2"/>
      <c r="P203" s="3"/>
      <c r="Q203" s="74"/>
      <c r="R203" s="71"/>
      <c r="S203" s="2"/>
      <c r="T203" s="3"/>
      <c r="U203" s="74"/>
      <c r="V203" s="71"/>
      <c r="W203" s="2"/>
      <c r="X203" s="3"/>
      <c r="Y203" s="74"/>
      <c r="Z203" s="71"/>
      <c r="AA203" s="3"/>
      <c r="AB203" s="3"/>
      <c r="AC203" s="75"/>
      <c r="AD203" s="71"/>
      <c r="AE203" s="3"/>
      <c r="AF203" s="3"/>
      <c r="AG203" s="74"/>
      <c r="AH203" s="71"/>
      <c r="AI203" s="2"/>
      <c r="AJ203" s="3"/>
      <c r="AK203" s="74"/>
      <c r="AL203" s="71"/>
      <c r="AM203" s="3"/>
      <c r="AN203" s="3"/>
      <c r="AO203" s="74"/>
      <c r="AP203" s="71"/>
      <c r="AQ203" s="3"/>
      <c r="AR203" s="3"/>
      <c r="AS203" s="74"/>
      <c r="AT203" s="71"/>
      <c r="AU203" s="3"/>
      <c r="AV203" s="3"/>
      <c r="AW203" s="74"/>
      <c r="AX203" s="71"/>
      <c r="AY203" s="3"/>
      <c r="AZ203" s="3"/>
      <c r="BA203" s="74"/>
      <c r="BB203" s="71"/>
      <c r="BC203" s="3"/>
      <c r="BD203" s="3"/>
      <c r="BE203" s="74"/>
      <c r="BF203" s="71"/>
      <c r="BG203" s="3"/>
      <c r="BH203" s="3"/>
      <c r="BI203" s="74"/>
      <c r="BJ203" s="71"/>
      <c r="BK203" s="3"/>
      <c r="BL203" s="3"/>
      <c r="BM203" s="74"/>
      <c r="BN203" s="71"/>
      <c r="BO203" s="3"/>
      <c r="BP203" s="3"/>
      <c r="BQ203" s="74"/>
      <c r="BR203" s="71"/>
      <c r="BS203" s="3"/>
      <c r="BT203" s="3"/>
      <c r="BU203" s="69"/>
      <c r="BV203" s="71"/>
    </row>
    <row r="204" spans="2:74" ht="17.100000000000001" hidden="1" customHeight="1" outlineLevel="1">
      <c r="B204" s="14"/>
      <c r="C204" s="21" t="str">
        <f>"Razem "&amp;C196</f>
        <v>Razem Prezenty</v>
      </c>
      <c r="D204" s="21"/>
      <c r="E204" s="21"/>
      <c r="F204" s="22">
        <f>SUM(F197:F203)</f>
        <v>0</v>
      </c>
      <c r="G204" s="22"/>
      <c r="H204" s="22">
        <f>SUM(H197:H203)</f>
        <v>0</v>
      </c>
      <c r="I204" s="13"/>
      <c r="J204" s="22">
        <f>SUM(J197:J203)</f>
        <v>0</v>
      </c>
      <c r="K204" s="26"/>
      <c r="L204" s="58"/>
      <c r="M204" s="69"/>
      <c r="N204" s="71"/>
      <c r="O204" s="1"/>
      <c r="P204" s="3"/>
      <c r="Q204" s="75"/>
      <c r="R204" s="71"/>
      <c r="S204" s="2"/>
      <c r="T204" s="3"/>
      <c r="U204" s="75"/>
      <c r="V204" s="71"/>
      <c r="W204" s="1"/>
      <c r="X204" s="3"/>
      <c r="Y204" s="75"/>
      <c r="Z204" s="71"/>
      <c r="AA204" s="76"/>
      <c r="AB204" s="3"/>
      <c r="AC204" s="75"/>
      <c r="AD204" s="71"/>
      <c r="AE204" s="3"/>
      <c r="AF204" s="3"/>
      <c r="AG204" s="75"/>
      <c r="AH204" s="71"/>
      <c r="AI204" s="1"/>
      <c r="AJ204" s="3"/>
      <c r="AK204" s="75"/>
      <c r="AL204" s="71"/>
      <c r="AM204" s="3"/>
      <c r="AN204" s="3"/>
      <c r="AO204" s="74"/>
      <c r="AP204" s="71"/>
      <c r="AQ204" s="3"/>
      <c r="AR204" s="3"/>
      <c r="AS204" s="75"/>
      <c r="AT204" s="71"/>
      <c r="AU204" s="76"/>
      <c r="AV204" s="76"/>
      <c r="AW204" s="75"/>
      <c r="AX204" s="71"/>
      <c r="AY204" s="76"/>
      <c r="AZ204" s="3"/>
      <c r="BA204" s="75"/>
      <c r="BB204" s="71"/>
      <c r="BC204" s="76"/>
      <c r="BD204" s="3"/>
      <c r="BE204" s="75"/>
      <c r="BF204" s="71"/>
      <c r="BG204" s="76"/>
      <c r="BH204" s="3"/>
      <c r="BI204" s="74"/>
      <c r="BJ204" s="71"/>
      <c r="BK204" s="76"/>
      <c r="BL204" s="3"/>
      <c r="BM204" s="75"/>
      <c r="BN204" s="71"/>
      <c r="BO204" s="3"/>
      <c r="BP204" s="3"/>
      <c r="BQ204" s="74"/>
      <c r="BR204" s="71"/>
      <c r="BS204" s="76"/>
      <c r="BT204" s="76"/>
      <c r="BU204" s="69"/>
      <c r="BV204" s="71"/>
    </row>
    <row r="205" spans="2:74" hidden="1" outlineLevel="1">
      <c r="E205" s="46"/>
      <c r="L205" s="58"/>
      <c r="M205" s="69"/>
      <c r="N205" s="71"/>
      <c r="O205" s="2"/>
      <c r="P205" s="3"/>
      <c r="Q205" s="74"/>
      <c r="R205" s="71"/>
      <c r="S205" s="2"/>
      <c r="T205" s="3"/>
      <c r="U205" s="74"/>
      <c r="V205" s="71"/>
      <c r="W205" s="2"/>
      <c r="X205" s="3"/>
      <c r="Y205" s="74"/>
      <c r="Z205" s="71"/>
      <c r="AA205" s="3"/>
      <c r="AB205" s="3"/>
      <c r="AC205" s="74"/>
      <c r="AD205" s="71"/>
      <c r="AE205" s="3"/>
      <c r="AF205" s="3"/>
      <c r="AG205" s="74"/>
      <c r="AH205" s="71"/>
      <c r="AI205" s="2"/>
      <c r="AJ205" s="3"/>
      <c r="AK205" s="74"/>
      <c r="AL205" s="71"/>
      <c r="AM205" s="3"/>
      <c r="AN205" s="3"/>
      <c r="AO205" s="74"/>
      <c r="AP205" s="71"/>
      <c r="AQ205" s="3"/>
      <c r="AR205" s="3"/>
      <c r="AS205" s="74"/>
      <c r="AT205" s="71"/>
      <c r="AU205" s="3"/>
      <c r="AV205" s="3"/>
      <c r="AW205" s="74"/>
      <c r="AX205" s="71"/>
      <c r="AY205" s="3"/>
      <c r="AZ205" s="3"/>
      <c r="BA205" s="74"/>
      <c r="BB205" s="71"/>
      <c r="BC205" s="3"/>
      <c r="BD205" s="3"/>
      <c r="BE205" s="74"/>
      <c r="BF205" s="71"/>
      <c r="BG205" s="3"/>
      <c r="BH205" s="3"/>
      <c r="BI205" s="74"/>
      <c r="BJ205" s="71"/>
      <c r="BK205" s="3"/>
      <c r="BL205" s="3"/>
      <c r="BM205" s="74"/>
      <c r="BN205" s="71"/>
      <c r="BO205" s="3"/>
      <c r="BP205" s="3"/>
      <c r="BQ205" s="74"/>
      <c r="BR205" s="71"/>
      <c r="BS205" s="3"/>
      <c r="BT205" s="3"/>
      <c r="BU205" s="69"/>
      <c r="BV205" s="71"/>
    </row>
    <row r="206" spans="2:74" ht="30" customHeight="1" collapsed="1">
      <c r="B206" s="32"/>
      <c r="C206" s="39" t="s">
        <v>43</v>
      </c>
      <c r="D206" s="34"/>
      <c r="E206" s="35"/>
      <c r="F206" s="97">
        <f>SUM(F207:F211)</f>
        <v>0</v>
      </c>
      <c r="G206" s="34"/>
      <c r="H206" s="97">
        <f>SUM(H207:H211)</f>
        <v>0</v>
      </c>
      <c r="I206" s="36"/>
      <c r="J206" s="98">
        <f>SUM(J207:J211)</f>
        <v>0</v>
      </c>
      <c r="K206" s="37"/>
      <c r="L206" s="58"/>
      <c r="M206" s="69"/>
      <c r="N206" s="71"/>
      <c r="O206" s="2"/>
      <c r="P206" s="3"/>
      <c r="Q206" s="74"/>
      <c r="R206" s="71"/>
      <c r="S206" s="2"/>
      <c r="T206" s="3"/>
      <c r="U206" s="74"/>
      <c r="V206" s="71"/>
      <c r="W206" s="2"/>
      <c r="X206" s="3"/>
      <c r="Y206" s="74"/>
      <c r="Z206" s="71"/>
      <c r="AA206" s="3"/>
      <c r="AB206" s="3"/>
      <c r="AC206" s="74"/>
      <c r="AD206" s="71"/>
      <c r="AE206" s="3"/>
      <c r="AF206" s="3"/>
      <c r="AG206" s="74"/>
      <c r="AH206" s="71"/>
      <c r="AI206" s="2"/>
      <c r="AJ206" s="3"/>
      <c r="AK206" s="74"/>
      <c r="AL206" s="71"/>
      <c r="AM206" s="3"/>
      <c r="AN206" s="3"/>
      <c r="AO206" s="74"/>
      <c r="AP206" s="71"/>
      <c r="AQ206" s="3"/>
      <c r="AR206" s="3"/>
      <c r="AS206" s="74"/>
      <c r="AT206" s="71"/>
      <c r="AU206" s="3"/>
      <c r="AV206" s="3"/>
      <c r="AW206" s="74"/>
      <c r="AX206" s="71"/>
      <c r="AY206" s="3"/>
      <c r="AZ206" s="3"/>
      <c r="BA206" s="74"/>
      <c r="BB206" s="71"/>
      <c r="BC206" s="3"/>
      <c r="BD206" s="3"/>
      <c r="BE206" s="74"/>
      <c r="BF206" s="71"/>
      <c r="BG206" s="3"/>
      <c r="BH206" s="3"/>
      <c r="BI206" s="74"/>
      <c r="BJ206" s="71"/>
      <c r="BK206" s="3"/>
      <c r="BL206" s="3"/>
      <c r="BM206" s="74"/>
      <c r="BN206" s="71"/>
      <c r="BO206" s="3"/>
      <c r="BP206" s="3"/>
      <c r="BQ206" s="74"/>
      <c r="BR206" s="71"/>
      <c r="BS206" s="3"/>
      <c r="BT206" s="3"/>
      <c r="BU206" s="69"/>
      <c r="BV206" s="71"/>
    </row>
    <row r="207" spans="2:74" ht="17.100000000000001" hidden="1" customHeight="1" outlineLevel="1">
      <c r="B207" s="15"/>
      <c r="C207" s="28" t="s">
        <v>126</v>
      </c>
      <c r="D207" s="4"/>
      <c r="E207" s="4"/>
      <c r="F207" s="49"/>
      <c r="G207" s="10"/>
      <c r="H207" s="6">
        <f t="shared" ref="H207:H210" si="36">SUM(M207:BV207)</f>
        <v>0</v>
      </c>
      <c r="I207" s="10"/>
      <c r="J207" s="5">
        <f t="shared" ref="J207:J210" si="37">F207-H207</f>
        <v>0</v>
      </c>
      <c r="K207" s="23"/>
      <c r="L207" s="58"/>
      <c r="M207" s="89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7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89"/>
      <c r="BV207" s="66"/>
    </row>
    <row r="208" spans="2:74" ht="17.100000000000001" hidden="1" customHeight="1" outlineLevel="1">
      <c r="B208" s="16"/>
      <c r="C208" s="31" t="s">
        <v>10</v>
      </c>
      <c r="E208" s="12"/>
      <c r="F208" s="49"/>
      <c r="G208" s="9"/>
      <c r="H208" s="6">
        <f t="shared" si="36"/>
        <v>0</v>
      </c>
      <c r="I208" s="9"/>
      <c r="J208" s="5">
        <f t="shared" si="37"/>
        <v>0</v>
      </c>
      <c r="K208" s="24"/>
      <c r="L208" s="58"/>
      <c r="M208" s="89"/>
      <c r="N208" s="66"/>
      <c r="O208" s="67"/>
      <c r="P208" s="66"/>
      <c r="Q208" s="67"/>
      <c r="R208" s="66"/>
      <c r="S208" s="66"/>
      <c r="T208" s="66"/>
      <c r="U208" s="67"/>
      <c r="V208" s="66"/>
      <c r="W208" s="67"/>
      <c r="X208" s="66"/>
      <c r="Y208" s="67"/>
      <c r="Z208" s="66"/>
      <c r="AA208" s="67"/>
      <c r="AB208" s="66"/>
      <c r="AC208" s="67"/>
      <c r="AD208" s="66"/>
      <c r="AE208" s="66"/>
      <c r="AF208" s="66"/>
      <c r="AG208" s="67"/>
      <c r="AH208" s="66"/>
      <c r="AI208" s="67"/>
      <c r="AJ208" s="66"/>
      <c r="AK208" s="67"/>
      <c r="AL208" s="66"/>
      <c r="AM208" s="66"/>
      <c r="AN208" s="66"/>
      <c r="AO208" s="66"/>
      <c r="AP208" s="66"/>
      <c r="AQ208" s="66"/>
      <c r="AR208" s="66"/>
      <c r="AS208" s="67"/>
      <c r="AT208" s="66"/>
      <c r="AU208" s="67"/>
      <c r="AV208" s="67"/>
      <c r="AW208" s="67"/>
      <c r="AX208" s="66"/>
      <c r="AY208" s="67"/>
      <c r="AZ208" s="66"/>
      <c r="BA208" s="67"/>
      <c r="BB208" s="66"/>
      <c r="BC208" s="67"/>
      <c r="BD208" s="66"/>
      <c r="BE208" s="67"/>
      <c r="BF208" s="66"/>
      <c r="BG208" s="67"/>
      <c r="BH208" s="66"/>
      <c r="BI208" s="66"/>
      <c r="BJ208" s="66"/>
      <c r="BK208" s="67"/>
      <c r="BL208" s="66"/>
      <c r="BM208" s="67"/>
      <c r="BN208" s="66"/>
      <c r="BO208" s="66"/>
      <c r="BP208" s="66"/>
      <c r="BQ208" s="66"/>
      <c r="BR208" s="66"/>
      <c r="BS208" s="67"/>
      <c r="BT208" s="67"/>
      <c r="BU208" s="89"/>
      <c r="BV208" s="66"/>
    </row>
    <row r="209" spans="2:74" ht="17.100000000000001" hidden="1" customHeight="1" outlineLevel="1">
      <c r="B209" s="16"/>
      <c r="C209" s="31" t="s">
        <v>129</v>
      </c>
      <c r="D209" s="12" t="s">
        <v>130</v>
      </c>
      <c r="E209" s="12"/>
      <c r="F209" s="49"/>
      <c r="G209" s="9"/>
      <c r="H209" s="6">
        <f t="shared" si="36"/>
        <v>0</v>
      </c>
      <c r="I209" s="9"/>
      <c r="J209" s="5">
        <f t="shared" si="37"/>
        <v>0</v>
      </c>
      <c r="K209" s="24"/>
      <c r="L209" s="58"/>
      <c r="M209" s="89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89"/>
      <c r="BV209" s="66"/>
    </row>
    <row r="210" spans="2:74" ht="17.100000000000001" hidden="1" customHeight="1" outlineLevel="1">
      <c r="B210" s="16"/>
      <c r="C210" s="29" t="s">
        <v>53</v>
      </c>
      <c r="D210" s="12"/>
      <c r="E210" s="12"/>
      <c r="F210" s="49"/>
      <c r="G210" s="9"/>
      <c r="H210" s="6">
        <f t="shared" si="36"/>
        <v>0</v>
      </c>
      <c r="I210" s="9"/>
      <c r="J210" s="5">
        <f t="shared" si="37"/>
        <v>0</v>
      </c>
      <c r="K210" s="24"/>
      <c r="L210" s="58"/>
      <c r="M210" s="89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89"/>
      <c r="BV210" s="66"/>
    </row>
    <row r="211" spans="2:74" ht="17.100000000000001" hidden="1" customHeight="1" outlineLevel="1">
      <c r="B211" s="16"/>
      <c r="C211" s="29"/>
      <c r="D211" s="12"/>
      <c r="E211" s="12"/>
      <c r="F211" s="5"/>
      <c r="G211" s="9"/>
      <c r="H211" s="6"/>
      <c r="I211" s="9"/>
      <c r="J211" s="5"/>
      <c r="K211" s="24"/>
      <c r="L211" s="58"/>
      <c r="M211" s="69"/>
      <c r="N211" s="71"/>
      <c r="O211" s="2"/>
      <c r="P211" s="3"/>
      <c r="Q211" s="74"/>
      <c r="R211" s="71"/>
      <c r="S211" s="2"/>
      <c r="T211" s="3"/>
      <c r="U211" s="74"/>
      <c r="V211" s="71"/>
      <c r="W211" s="2"/>
      <c r="X211" s="3"/>
      <c r="Y211" s="74"/>
      <c r="Z211" s="71"/>
      <c r="AA211" s="3"/>
      <c r="AB211" s="3"/>
      <c r="AC211" s="75"/>
      <c r="AD211" s="71"/>
      <c r="AE211" s="3"/>
      <c r="AF211" s="3"/>
      <c r="AG211" s="74"/>
      <c r="AH211" s="71"/>
      <c r="AI211" s="2"/>
      <c r="AJ211" s="3"/>
      <c r="AK211" s="74"/>
      <c r="AL211" s="71"/>
      <c r="AM211" s="3"/>
      <c r="AN211" s="3"/>
      <c r="AO211" s="74"/>
      <c r="AP211" s="71"/>
      <c r="AQ211" s="3"/>
      <c r="AR211" s="3"/>
      <c r="AS211" s="74"/>
      <c r="AT211" s="71"/>
      <c r="AU211" s="3"/>
      <c r="AV211" s="3"/>
      <c r="AW211" s="74"/>
      <c r="AX211" s="71"/>
      <c r="AY211" s="3"/>
      <c r="AZ211" s="3"/>
      <c r="BA211" s="74"/>
      <c r="BB211" s="71"/>
      <c r="BC211" s="3"/>
      <c r="BD211" s="3"/>
      <c r="BE211" s="74"/>
      <c r="BF211" s="71"/>
      <c r="BG211" s="3"/>
      <c r="BH211" s="3"/>
      <c r="BI211" s="74"/>
      <c r="BJ211" s="71"/>
      <c r="BK211" s="3"/>
      <c r="BL211" s="3"/>
      <c r="BM211" s="74"/>
      <c r="BN211" s="71"/>
      <c r="BO211" s="3"/>
      <c r="BP211" s="3"/>
      <c r="BQ211" s="74"/>
      <c r="BR211" s="71"/>
      <c r="BS211" s="3"/>
      <c r="BT211" s="3"/>
      <c r="BU211" s="69"/>
      <c r="BV211" s="71"/>
    </row>
    <row r="212" spans="2:74" ht="17.100000000000001" hidden="1" customHeight="1" outlineLevel="1">
      <c r="B212" s="14"/>
      <c r="C212" s="21" t="str">
        <f>"Razem "&amp;C206</f>
        <v>Razem Pomoc innym</v>
      </c>
      <c r="D212" s="21"/>
      <c r="E212" s="21"/>
      <c r="F212" s="22">
        <f>SUM(F207:F211)</f>
        <v>0</v>
      </c>
      <c r="G212" s="22"/>
      <c r="H212" s="22">
        <f>SUM(H207:H211)</f>
        <v>0</v>
      </c>
      <c r="I212" s="13"/>
      <c r="J212" s="22">
        <f>SUM(J207:J211)</f>
        <v>0</v>
      </c>
      <c r="K212" s="26"/>
      <c r="L212" s="58"/>
      <c r="M212" s="69"/>
      <c r="N212" s="71"/>
      <c r="O212" s="1"/>
      <c r="P212" s="3"/>
      <c r="Q212" s="75"/>
      <c r="R212" s="71"/>
      <c r="S212" s="2"/>
      <c r="T212" s="3"/>
      <c r="U212" s="75"/>
      <c r="V212" s="71"/>
      <c r="W212" s="1"/>
      <c r="X212" s="3"/>
      <c r="Y212" s="75"/>
      <c r="Z212" s="71"/>
      <c r="AA212" s="76"/>
      <c r="AB212" s="3"/>
      <c r="AC212" s="75"/>
      <c r="AD212" s="71"/>
      <c r="AE212" s="3"/>
      <c r="AF212" s="3"/>
      <c r="AG212" s="75"/>
      <c r="AH212" s="71"/>
      <c r="AI212" s="1"/>
      <c r="AJ212" s="3"/>
      <c r="AK212" s="75"/>
      <c r="AL212" s="71"/>
      <c r="AM212" s="3"/>
      <c r="AN212" s="3"/>
      <c r="AO212" s="74"/>
      <c r="AP212" s="71"/>
      <c r="AQ212" s="3"/>
      <c r="AR212" s="3"/>
      <c r="AS212" s="75"/>
      <c r="AT212" s="71"/>
      <c r="AU212" s="76"/>
      <c r="AV212" s="76"/>
      <c r="AW212" s="75"/>
      <c r="AX212" s="71"/>
      <c r="AY212" s="76"/>
      <c r="AZ212" s="3"/>
      <c r="BA212" s="75"/>
      <c r="BB212" s="71"/>
      <c r="BC212" s="76"/>
      <c r="BD212" s="3"/>
      <c r="BE212" s="75"/>
      <c r="BF212" s="71"/>
      <c r="BG212" s="76"/>
      <c r="BH212" s="3"/>
      <c r="BI212" s="74"/>
      <c r="BJ212" s="71"/>
      <c r="BK212" s="76"/>
      <c r="BL212" s="3"/>
      <c r="BM212" s="75"/>
      <c r="BN212" s="71"/>
      <c r="BO212" s="3"/>
      <c r="BP212" s="3"/>
      <c r="BQ212" s="74"/>
      <c r="BR212" s="71"/>
      <c r="BS212" s="76"/>
      <c r="BT212" s="76"/>
      <c r="BU212" s="69"/>
      <c r="BV212" s="71"/>
    </row>
    <row r="213" spans="2:74" hidden="1" outlineLevel="1">
      <c r="E213" s="46"/>
      <c r="L213" s="58"/>
      <c r="M213" s="69"/>
      <c r="N213" s="71"/>
      <c r="O213" s="2"/>
      <c r="P213" s="3"/>
      <c r="Q213" s="74"/>
      <c r="R213" s="71"/>
      <c r="S213" s="2"/>
      <c r="T213" s="3"/>
      <c r="U213" s="74"/>
      <c r="V213" s="71"/>
      <c r="W213" s="2"/>
      <c r="X213" s="3"/>
      <c r="Y213" s="74"/>
      <c r="Z213" s="71"/>
      <c r="AA213" s="3"/>
      <c r="AB213" s="3"/>
      <c r="AC213" s="74"/>
      <c r="AD213" s="71"/>
      <c r="AE213" s="3"/>
      <c r="AF213" s="3"/>
      <c r="AG213" s="74"/>
      <c r="AH213" s="71"/>
      <c r="AI213" s="2"/>
      <c r="AJ213" s="3"/>
      <c r="AK213" s="74"/>
      <c r="AL213" s="71"/>
      <c r="AM213" s="3"/>
      <c r="AN213" s="3"/>
      <c r="AO213" s="74"/>
      <c r="AP213" s="71"/>
      <c r="AQ213" s="3"/>
      <c r="AR213" s="3"/>
      <c r="AS213" s="74"/>
      <c r="AT213" s="71"/>
      <c r="AU213" s="3"/>
      <c r="AV213" s="3"/>
      <c r="AW213" s="74"/>
      <c r="AX213" s="71"/>
      <c r="AY213" s="3"/>
      <c r="AZ213" s="3"/>
      <c r="BA213" s="74"/>
      <c r="BB213" s="71"/>
      <c r="BC213" s="3"/>
      <c r="BD213" s="3"/>
      <c r="BE213" s="74"/>
      <c r="BF213" s="71"/>
      <c r="BG213" s="3"/>
      <c r="BH213" s="3"/>
      <c r="BI213" s="74"/>
      <c r="BJ213" s="71"/>
      <c r="BK213" s="3"/>
      <c r="BL213" s="3"/>
      <c r="BM213" s="74"/>
      <c r="BN213" s="71"/>
      <c r="BO213" s="3"/>
      <c r="BP213" s="3"/>
      <c r="BQ213" s="74"/>
      <c r="BR213" s="71"/>
      <c r="BS213" s="3"/>
      <c r="BT213" s="3"/>
      <c r="BU213" s="69"/>
      <c r="BV213" s="71"/>
    </row>
    <row r="214" spans="2:74" ht="30" customHeight="1" collapsed="1">
      <c r="B214" s="32"/>
      <c r="C214" s="38" t="s">
        <v>138</v>
      </c>
      <c r="D214" s="34"/>
      <c r="E214" s="35"/>
      <c r="F214" s="97">
        <f>SUM(F215:F221)</f>
        <v>200</v>
      </c>
      <c r="G214" s="34"/>
      <c r="H214" s="97">
        <f>SUM(H215:H221)</f>
        <v>0</v>
      </c>
      <c r="I214" s="36"/>
      <c r="J214" s="98">
        <f>SUM(J215:J221)</f>
        <v>200</v>
      </c>
      <c r="K214" s="37"/>
      <c r="L214" s="58"/>
      <c r="M214" s="69"/>
      <c r="N214" s="71"/>
      <c r="O214" s="2"/>
      <c r="P214" s="3"/>
      <c r="Q214" s="74"/>
      <c r="R214" s="71"/>
      <c r="S214" s="2"/>
      <c r="T214" s="3"/>
      <c r="U214" s="74"/>
      <c r="V214" s="71"/>
      <c r="W214" s="2"/>
      <c r="X214" s="3"/>
      <c r="Y214" s="74"/>
      <c r="Z214" s="71"/>
      <c r="AA214" s="3"/>
      <c r="AB214" s="3"/>
      <c r="AC214" s="74"/>
      <c r="AD214" s="71"/>
      <c r="AE214" s="3"/>
      <c r="AF214" s="3"/>
      <c r="AG214" s="74"/>
      <c r="AH214" s="71"/>
      <c r="AI214" s="2"/>
      <c r="AJ214" s="3"/>
      <c r="AK214" s="74"/>
      <c r="AL214" s="71"/>
      <c r="AM214" s="3"/>
      <c r="AN214" s="3"/>
      <c r="AO214" s="74"/>
      <c r="AP214" s="71"/>
      <c r="AQ214" s="3"/>
      <c r="AR214" s="3"/>
      <c r="AS214" s="74"/>
      <c r="AT214" s="71"/>
      <c r="AU214" s="3"/>
      <c r="AV214" s="3"/>
      <c r="AW214" s="74"/>
      <c r="AX214" s="71"/>
      <c r="AY214" s="3"/>
      <c r="AZ214" s="3"/>
      <c r="BA214" s="74"/>
      <c r="BB214" s="71"/>
      <c r="BC214" s="3"/>
      <c r="BD214" s="3"/>
      <c r="BE214" s="74"/>
      <c r="BF214" s="71"/>
      <c r="BG214" s="3"/>
      <c r="BH214" s="3"/>
      <c r="BI214" s="74"/>
      <c r="BJ214" s="71"/>
      <c r="BK214" s="3"/>
      <c r="BL214" s="3"/>
      <c r="BM214" s="74"/>
      <c r="BN214" s="71"/>
      <c r="BO214" s="3"/>
      <c r="BP214" s="3"/>
      <c r="BQ214" s="74"/>
      <c r="BR214" s="71"/>
      <c r="BS214" s="3"/>
      <c r="BT214" s="3"/>
      <c r="BU214" s="69"/>
      <c r="BV214" s="71"/>
    </row>
    <row r="215" spans="2:74" ht="17.100000000000001" hidden="1" customHeight="1" outlineLevel="1">
      <c r="B215" s="15"/>
      <c r="C215" s="28" t="s">
        <v>146</v>
      </c>
      <c r="D215" s="4" t="s">
        <v>133</v>
      </c>
      <c r="E215" s="4"/>
      <c r="F215" s="49">
        <v>200</v>
      </c>
      <c r="G215" s="10"/>
      <c r="H215" s="6">
        <f t="shared" ref="H215:H220" si="38">SUM(M215:BV215)</f>
        <v>0</v>
      </c>
      <c r="I215" s="10"/>
      <c r="J215" s="5">
        <f t="shared" ref="J215:J220" si="39">F215-H215</f>
        <v>200</v>
      </c>
      <c r="K215" s="23"/>
      <c r="L215" s="58"/>
      <c r="M215" s="89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7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89"/>
      <c r="BV215" s="66"/>
    </row>
    <row r="216" spans="2:74" ht="17.100000000000001" hidden="1" customHeight="1" outlineLevel="1">
      <c r="B216" s="16"/>
      <c r="C216" s="31" t="s">
        <v>131</v>
      </c>
      <c r="D216" t="s">
        <v>147</v>
      </c>
      <c r="E216" s="12"/>
      <c r="F216" s="49"/>
      <c r="G216" s="9"/>
      <c r="H216" s="6">
        <f t="shared" si="38"/>
        <v>0</v>
      </c>
      <c r="I216" s="9"/>
      <c r="J216" s="5">
        <f t="shared" si="39"/>
        <v>0</v>
      </c>
      <c r="K216" s="24"/>
      <c r="L216" s="58"/>
      <c r="M216" s="89"/>
      <c r="N216" s="66"/>
      <c r="O216" s="67"/>
      <c r="P216" s="66"/>
      <c r="Q216" s="67"/>
      <c r="R216" s="66"/>
      <c r="S216" s="66"/>
      <c r="T216" s="66"/>
      <c r="U216" s="67"/>
      <c r="V216" s="66"/>
      <c r="W216" s="67"/>
      <c r="X216" s="66"/>
      <c r="Y216" s="67"/>
      <c r="Z216" s="66"/>
      <c r="AA216" s="67"/>
      <c r="AB216" s="66"/>
      <c r="AC216" s="67"/>
      <c r="AD216" s="66"/>
      <c r="AE216" s="66"/>
      <c r="AF216" s="66"/>
      <c r="AG216" s="67"/>
      <c r="AH216" s="66"/>
      <c r="AI216" s="67"/>
      <c r="AJ216" s="66"/>
      <c r="AK216" s="67"/>
      <c r="AL216" s="66"/>
      <c r="AM216" s="66"/>
      <c r="AN216" s="66"/>
      <c r="AO216" s="66"/>
      <c r="AP216" s="66"/>
      <c r="AQ216" s="66"/>
      <c r="AR216" s="66"/>
      <c r="AS216" s="67"/>
      <c r="AT216" s="66"/>
      <c r="AU216" s="67"/>
      <c r="AV216" s="67"/>
      <c r="AW216" s="67"/>
      <c r="AX216" s="66"/>
      <c r="AY216" s="67"/>
      <c r="AZ216" s="66"/>
      <c r="BA216" s="67"/>
      <c r="BB216" s="66"/>
      <c r="BC216" s="67"/>
      <c r="BD216" s="66"/>
      <c r="BE216" s="67"/>
      <c r="BF216" s="66"/>
      <c r="BG216" s="67"/>
      <c r="BH216" s="66"/>
      <c r="BI216" s="66"/>
      <c r="BJ216" s="66"/>
      <c r="BK216" s="67"/>
      <c r="BL216" s="66"/>
      <c r="BM216" s="67"/>
      <c r="BN216" s="66"/>
      <c r="BO216" s="66"/>
      <c r="BP216" s="66"/>
      <c r="BQ216" s="66"/>
      <c r="BR216" s="66"/>
      <c r="BS216" s="67"/>
      <c r="BT216" s="67"/>
      <c r="BU216" s="89"/>
      <c r="BV216" s="66"/>
    </row>
    <row r="217" spans="2:74" ht="17.100000000000001" hidden="1" customHeight="1" outlineLevel="1">
      <c r="B217" s="16"/>
      <c r="C217" s="31" t="s">
        <v>135</v>
      </c>
      <c r="D217" s="12"/>
      <c r="E217" s="12"/>
      <c r="F217" s="49"/>
      <c r="G217" s="9"/>
      <c r="H217" s="6">
        <f t="shared" si="38"/>
        <v>0</v>
      </c>
      <c r="I217" s="9"/>
      <c r="J217" s="5">
        <f t="shared" si="39"/>
        <v>0</v>
      </c>
      <c r="K217" s="24"/>
      <c r="L217" s="58"/>
      <c r="M217" s="89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89"/>
      <c r="BV217" s="66"/>
    </row>
    <row r="218" spans="2:74" ht="17.100000000000001" hidden="1" customHeight="1" outlineLevel="1">
      <c r="B218" s="16"/>
      <c r="C218" s="31" t="s">
        <v>41</v>
      </c>
      <c r="D218" s="12"/>
      <c r="E218" s="12"/>
      <c r="F218" s="49"/>
      <c r="G218" s="9"/>
      <c r="H218" s="6">
        <f t="shared" si="38"/>
        <v>0</v>
      </c>
      <c r="I218" s="9"/>
      <c r="J218" s="5">
        <f t="shared" si="39"/>
        <v>0</v>
      </c>
      <c r="K218" s="24"/>
      <c r="L218" s="58"/>
      <c r="M218" s="89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89"/>
      <c r="BV218" s="66"/>
    </row>
    <row r="219" spans="2:74" ht="17.100000000000001" hidden="1" customHeight="1" outlineLevel="1">
      <c r="B219" s="16"/>
      <c r="C219" s="29" t="s">
        <v>42</v>
      </c>
      <c r="D219" s="12"/>
      <c r="E219" s="12"/>
      <c r="F219" s="49"/>
      <c r="G219" s="9"/>
      <c r="H219" s="6">
        <f t="shared" si="38"/>
        <v>0</v>
      </c>
      <c r="I219" s="9"/>
      <c r="J219" s="5">
        <f t="shared" si="39"/>
        <v>0</v>
      </c>
      <c r="K219" s="24"/>
      <c r="L219" s="58"/>
      <c r="M219" s="89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7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89"/>
      <c r="BV219" s="66"/>
    </row>
    <row r="220" spans="2:74" ht="17.100000000000001" hidden="1" customHeight="1" outlineLevel="1">
      <c r="B220" s="16"/>
      <c r="C220" s="30" t="s">
        <v>53</v>
      </c>
      <c r="D220" s="12"/>
      <c r="E220" s="12"/>
      <c r="F220" s="49"/>
      <c r="G220" s="9"/>
      <c r="H220" s="6">
        <f t="shared" si="38"/>
        <v>0</v>
      </c>
      <c r="I220" s="9"/>
      <c r="J220" s="5">
        <f t="shared" si="39"/>
        <v>0</v>
      </c>
      <c r="K220" s="24"/>
      <c r="L220" s="58"/>
      <c r="M220" s="89"/>
      <c r="N220" s="66"/>
      <c r="O220" s="67"/>
      <c r="P220" s="66"/>
      <c r="Q220" s="67"/>
      <c r="R220" s="66"/>
      <c r="S220" s="66"/>
      <c r="T220" s="66"/>
      <c r="U220" s="67"/>
      <c r="V220" s="66"/>
      <c r="W220" s="67"/>
      <c r="X220" s="66"/>
      <c r="Y220" s="67"/>
      <c r="Z220" s="66"/>
      <c r="AA220" s="67"/>
      <c r="AB220" s="66"/>
      <c r="AC220" s="67"/>
      <c r="AD220" s="66"/>
      <c r="AE220" s="66"/>
      <c r="AF220" s="66"/>
      <c r="AG220" s="67"/>
      <c r="AH220" s="66"/>
      <c r="AI220" s="67"/>
      <c r="AJ220" s="66"/>
      <c r="AK220" s="67"/>
      <c r="AL220" s="66"/>
      <c r="AM220" s="66"/>
      <c r="AN220" s="66"/>
      <c r="AO220" s="66"/>
      <c r="AP220" s="66"/>
      <c r="AQ220" s="66"/>
      <c r="AR220" s="66"/>
      <c r="AS220" s="67"/>
      <c r="AT220" s="66"/>
      <c r="AU220" s="67"/>
      <c r="AV220" s="67"/>
      <c r="AW220" s="67"/>
      <c r="AX220" s="66"/>
      <c r="AY220" s="67"/>
      <c r="AZ220" s="66"/>
      <c r="BA220" s="67"/>
      <c r="BB220" s="66"/>
      <c r="BC220" s="67"/>
      <c r="BD220" s="66"/>
      <c r="BE220" s="67"/>
      <c r="BF220" s="66"/>
      <c r="BG220" s="67"/>
      <c r="BH220" s="66"/>
      <c r="BI220" s="66"/>
      <c r="BJ220" s="66"/>
      <c r="BK220" s="67"/>
      <c r="BL220" s="66"/>
      <c r="BM220" s="67"/>
      <c r="BN220" s="66"/>
      <c r="BO220" s="66"/>
      <c r="BP220" s="66"/>
      <c r="BQ220" s="66"/>
      <c r="BR220" s="66"/>
      <c r="BS220" s="67"/>
      <c r="BT220" s="67"/>
      <c r="BU220" s="89"/>
      <c r="BV220" s="66"/>
    </row>
    <row r="221" spans="2:74" ht="17.100000000000001" hidden="1" customHeight="1" outlineLevel="1">
      <c r="B221" s="16"/>
      <c r="C221" s="31"/>
      <c r="D221" s="12"/>
      <c r="E221" s="12"/>
      <c r="F221" s="5"/>
      <c r="G221" s="9"/>
      <c r="H221" s="6"/>
      <c r="I221" s="9"/>
      <c r="J221" s="5"/>
      <c r="K221" s="24"/>
      <c r="L221" s="58"/>
      <c r="M221" s="69"/>
      <c r="N221" s="71"/>
      <c r="O221" s="2"/>
      <c r="P221" s="3"/>
      <c r="Q221" s="74"/>
      <c r="R221" s="71"/>
      <c r="S221" s="2"/>
      <c r="T221" s="3"/>
      <c r="U221" s="74"/>
      <c r="V221" s="71"/>
      <c r="W221" s="2"/>
      <c r="X221" s="3"/>
      <c r="Y221" s="74"/>
      <c r="Z221" s="71"/>
      <c r="AA221" s="3"/>
      <c r="AB221" s="3"/>
      <c r="AC221" s="74"/>
      <c r="AD221" s="71"/>
      <c r="AE221" s="3"/>
      <c r="AF221" s="3"/>
      <c r="AG221" s="74"/>
      <c r="AH221" s="71"/>
      <c r="AI221" s="2"/>
      <c r="AJ221" s="3"/>
      <c r="AK221" s="74"/>
      <c r="AL221" s="71"/>
      <c r="AM221" s="3"/>
      <c r="AN221" s="3"/>
      <c r="AO221" s="74"/>
      <c r="AP221" s="71"/>
      <c r="AQ221" s="3"/>
      <c r="AR221" s="3"/>
      <c r="AS221" s="74"/>
      <c r="AT221" s="71"/>
      <c r="AU221" s="3"/>
      <c r="AV221" s="3"/>
      <c r="AW221" s="74"/>
      <c r="AX221" s="71"/>
      <c r="AY221" s="3"/>
      <c r="AZ221" s="3"/>
      <c r="BA221" s="74"/>
      <c r="BB221" s="71"/>
      <c r="BC221" s="3"/>
      <c r="BD221" s="3"/>
      <c r="BE221" s="74"/>
      <c r="BF221" s="71"/>
      <c r="BG221" s="3"/>
      <c r="BH221" s="3"/>
      <c r="BI221" s="74"/>
      <c r="BJ221" s="71"/>
      <c r="BK221" s="3"/>
      <c r="BL221" s="3"/>
      <c r="BM221" s="74"/>
      <c r="BN221" s="71"/>
      <c r="BO221" s="3"/>
      <c r="BP221" s="3"/>
      <c r="BQ221" s="74"/>
      <c r="BR221" s="71"/>
      <c r="BS221" s="3"/>
      <c r="BT221" s="3"/>
      <c r="BU221" s="69"/>
      <c r="BV221" s="71"/>
    </row>
    <row r="222" spans="2:74" ht="17.100000000000001" hidden="1" customHeight="1" outlineLevel="1">
      <c r="B222" s="14"/>
      <c r="C222" s="21" t="str">
        <f>"Razem "&amp;C214</f>
        <v>Razem Oszczędności i inwestycje</v>
      </c>
      <c r="D222" s="21"/>
      <c r="E222" s="21"/>
      <c r="F222" s="22">
        <f>SUM(F215:F221)</f>
        <v>200</v>
      </c>
      <c r="G222" s="22"/>
      <c r="H222" s="22">
        <f>SUM(H215:H221)</f>
        <v>0</v>
      </c>
      <c r="I222" s="13"/>
      <c r="J222" s="22">
        <f>SUM(J215:J221)</f>
        <v>200</v>
      </c>
      <c r="K222" s="26"/>
      <c r="L222" s="58"/>
      <c r="M222" s="69"/>
      <c r="N222" s="71"/>
      <c r="O222" s="2"/>
      <c r="P222" s="3"/>
      <c r="Q222" s="74"/>
      <c r="R222" s="71"/>
      <c r="S222" s="2"/>
      <c r="T222" s="3"/>
      <c r="U222" s="74"/>
      <c r="V222" s="71"/>
      <c r="W222" s="2"/>
      <c r="X222" s="3"/>
      <c r="Y222" s="74"/>
      <c r="Z222" s="71"/>
      <c r="AA222" s="3"/>
      <c r="AB222" s="3"/>
      <c r="AC222" s="74"/>
      <c r="AD222" s="71"/>
      <c r="AE222" s="3"/>
      <c r="AF222" s="3"/>
      <c r="AG222" s="74"/>
      <c r="AH222" s="71"/>
      <c r="AI222" s="2"/>
      <c r="AJ222" s="3"/>
      <c r="AK222" s="74"/>
      <c r="AL222" s="71"/>
      <c r="AM222" s="3"/>
      <c r="AN222" s="3"/>
      <c r="AO222" s="74"/>
      <c r="AP222" s="71"/>
      <c r="AQ222" s="3"/>
      <c r="AR222" s="3"/>
      <c r="AS222" s="74"/>
      <c r="AT222" s="71"/>
      <c r="AU222" s="3"/>
      <c r="AV222" s="3"/>
      <c r="AW222" s="74"/>
      <c r="AX222" s="71"/>
      <c r="AY222" s="3"/>
      <c r="AZ222" s="3"/>
      <c r="BA222" s="74"/>
      <c r="BB222" s="71"/>
      <c r="BC222" s="3"/>
      <c r="BD222" s="3"/>
      <c r="BE222" s="74"/>
      <c r="BF222" s="71"/>
      <c r="BG222" s="3"/>
      <c r="BH222" s="3"/>
      <c r="BI222" s="74"/>
      <c r="BJ222" s="71"/>
      <c r="BK222" s="3"/>
      <c r="BL222" s="3"/>
      <c r="BM222" s="74"/>
      <c r="BN222" s="71"/>
      <c r="BO222" s="3"/>
      <c r="BP222" s="3"/>
      <c r="BQ222" s="74"/>
      <c r="BR222" s="71"/>
      <c r="BS222" s="3"/>
      <c r="BT222" s="3"/>
      <c r="BU222" s="69"/>
      <c r="BV222" s="71"/>
    </row>
    <row r="223" spans="2:74" hidden="1" outlineLevel="1">
      <c r="E223" s="46"/>
      <c r="L223" s="58"/>
      <c r="M223" s="69"/>
      <c r="N223" s="71"/>
      <c r="O223" s="2"/>
      <c r="P223" s="3"/>
      <c r="Q223" s="74"/>
      <c r="R223" s="71"/>
      <c r="S223" s="2"/>
      <c r="T223" s="3"/>
      <c r="U223" s="74"/>
      <c r="V223" s="71"/>
      <c r="W223" s="2"/>
      <c r="X223" s="3"/>
      <c r="Y223" s="74"/>
      <c r="Z223" s="71"/>
      <c r="AA223" s="3"/>
      <c r="AB223" s="3"/>
      <c r="AC223" s="75"/>
      <c r="AD223" s="71"/>
      <c r="AE223" s="3"/>
      <c r="AF223" s="3"/>
      <c r="AG223" s="74"/>
      <c r="AH223" s="71"/>
      <c r="AI223" s="2"/>
      <c r="AJ223" s="3"/>
      <c r="AK223" s="74"/>
      <c r="AL223" s="71"/>
      <c r="AM223" s="3"/>
      <c r="AN223" s="3"/>
      <c r="AO223" s="74"/>
      <c r="AP223" s="71"/>
      <c r="AQ223" s="3"/>
      <c r="AR223" s="3"/>
      <c r="AS223" s="74"/>
      <c r="AT223" s="71"/>
      <c r="AU223" s="3"/>
      <c r="AV223" s="3"/>
      <c r="AW223" s="74"/>
      <c r="AX223" s="71"/>
      <c r="AY223" s="3"/>
      <c r="AZ223" s="3"/>
      <c r="BA223" s="74"/>
      <c r="BB223" s="71"/>
      <c r="BC223" s="3"/>
      <c r="BD223" s="3"/>
      <c r="BE223" s="74"/>
      <c r="BF223" s="71"/>
      <c r="BG223" s="3"/>
      <c r="BH223" s="3"/>
      <c r="BI223" s="74"/>
      <c r="BJ223" s="71"/>
      <c r="BK223" s="3"/>
      <c r="BL223" s="3"/>
      <c r="BM223" s="74"/>
      <c r="BN223" s="71"/>
      <c r="BO223" s="3"/>
      <c r="BP223" s="3"/>
      <c r="BQ223" s="74"/>
      <c r="BR223" s="71"/>
      <c r="BS223" s="3"/>
      <c r="BT223" s="3"/>
      <c r="BU223" s="69"/>
      <c r="BV223" s="71"/>
    </row>
    <row r="224" spans="2:74" ht="30" customHeight="1" collapsed="1">
      <c r="B224" s="32"/>
      <c r="C224" s="33" t="s">
        <v>105</v>
      </c>
      <c r="D224" s="34"/>
      <c r="E224" s="35"/>
      <c r="F224" s="97">
        <f>SUM(F225:F235)</f>
        <v>0</v>
      </c>
      <c r="G224" s="34"/>
      <c r="H224" s="97">
        <f>SUM(H225:H235)</f>
        <v>0</v>
      </c>
      <c r="I224" s="36"/>
      <c r="J224" s="98">
        <f>SUM(J225:J235)</f>
        <v>0</v>
      </c>
      <c r="K224" s="37"/>
      <c r="L224" s="58"/>
      <c r="M224" s="69"/>
      <c r="N224" s="71"/>
      <c r="O224" s="1"/>
      <c r="P224" s="3"/>
      <c r="Q224" s="75"/>
      <c r="R224" s="71"/>
      <c r="S224" s="2"/>
      <c r="T224" s="3"/>
      <c r="U224" s="75"/>
      <c r="V224" s="71"/>
      <c r="W224" s="1"/>
      <c r="X224" s="3"/>
      <c r="Y224" s="75"/>
      <c r="Z224" s="71"/>
      <c r="AA224" s="76"/>
      <c r="AB224" s="3"/>
      <c r="AC224" s="75"/>
      <c r="AD224" s="71"/>
      <c r="AE224" s="3"/>
      <c r="AF224" s="3"/>
      <c r="AG224" s="75"/>
      <c r="AH224" s="71"/>
      <c r="AI224" s="1"/>
      <c r="AJ224" s="3"/>
      <c r="AK224" s="75"/>
      <c r="AL224" s="71"/>
      <c r="AM224" s="3"/>
      <c r="AN224" s="3"/>
      <c r="AO224" s="74"/>
      <c r="AP224" s="71"/>
      <c r="AQ224" s="3"/>
      <c r="AR224" s="3"/>
      <c r="AS224" s="75"/>
      <c r="AT224" s="71"/>
      <c r="AU224" s="76"/>
      <c r="AV224" s="76"/>
      <c r="AW224" s="75"/>
      <c r="AX224" s="71"/>
      <c r="AY224" s="76"/>
      <c r="AZ224" s="3"/>
      <c r="BA224" s="75"/>
      <c r="BB224" s="71"/>
      <c r="BC224" s="76"/>
      <c r="BD224" s="3"/>
      <c r="BE224" s="75"/>
      <c r="BF224" s="71"/>
      <c r="BG224" s="76"/>
      <c r="BH224" s="3"/>
      <c r="BI224" s="74"/>
      <c r="BJ224" s="71"/>
      <c r="BK224" s="76"/>
      <c r="BL224" s="3"/>
      <c r="BM224" s="75"/>
      <c r="BN224" s="71"/>
      <c r="BO224" s="3"/>
      <c r="BP224" s="3"/>
      <c r="BQ224" s="74"/>
      <c r="BR224" s="71"/>
      <c r="BS224" s="76"/>
      <c r="BT224" s="76"/>
      <c r="BU224" s="69"/>
      <c r="BV224" s="71"/>
    </row>
    <row r="225" spans="2:74" ht="17.100000000000001" hidden="1" customHeight="1" outlineLevel="1">
      <c r="B225" s="15"/>
      <c r="C225" s="28" t="s">
        <v>106</v>
      </c>
      <c r="D225" s="4"/>
      <c r="E225" s="4"/>
      <c r="F225" s="49"/>
      <c r="G225" s="10"/>
      <c r="H225" s="6">
        <f t="shared" ref="H225:H234" si="40">SUM(M225:BV225)</f>
        <v>0</v>
      </c>
      <c r="I225" s="10"/>
      <c r="J225" s="5">
        <f t="shared" ref="J225:J234" si="41">F225-H225</f>
        <v>0</v>
      </c>
      <c r="K225" s="23"/>
      <c r="L225" s="58"/>
      <c r="M225" s="89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89"/>
      <c r="BV225" s="66"/>
    </row>
    <row r="226" spans="2:74" ht="17.100000000000001" hidden="1" customHeight="1" outlineLevel="1">
      <c r="B226" s="16"/>
      <c r="C226" s="31" t="s">
        <v>140</v>
      </c>
      <c r="D226" s="12" t="s">
        <v>116</v>
      </c>
      <c r="E226" s="12"/>
      <c r="F226" s="49"/>
      <c r="G226" s="9"/>
      <c r="H226" s="6">
        <f t="shared" si="40"/>
        <v>0</v>
      </c>
      <c r="I226" s="9"/>
      <c r="J226" s="5">
        <f t="shared" si="41"/>
        <v>0</v>
      </c>
      <c r="K226" s="24"/>
      <c r="L226" s="58"/>
      <c r="M226" s="89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89"/>
      <c r="BV226" s="66"/>
    </row>
    <row r="227" spans="2:74" ht="17.100000000000001" hidden="1" customHeight="1" outlineLevel="1">
      <c r="B227" s="16"/>
      <c r="C227" s="31" t="s">
        <v>127</v>
      </c>
      <c r="D227" s="12"/>
      <c r="E227" s="12"/>
      <c r="F227" s="49"/>
      <c r="G227" s="9"/>
      <c r="H227" s="6">
        <f t="shared" si="40"/>
        <v>0</v>
      </c>
      <c r="I227" s="9"/>
      <c r="J227" s="5">
        <f t="shared" si="41"/>
        <v>0</v>
      </c>
      <c r="K227" s="24"/>
      <c r="L227" s="58"/>
      <c r="M227" s="89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7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89"/>
      <c r="BV227" s="66"/>
    </row>
    <row r="228" spans="2:74" ht="17.100000000000001" hidden="1" customHeight="1" outlineLevel="1">
      <c r="B228" s="16"/>
      <c r="C228" s="29" t="s">
        <v>161</v>
      </c>
      <c r="D228" s="12"/>
      <c r="E228" s="12"/>
      <c r="F228" s="49"/>
      <c r="G228" s="9"/>
      <c r="H228" s="6">
        <f t="shared" si="40"/>
        <v>0</v>
      </c>
      <c r="I228" s="9"/>
      <c r="J228" s="5">
        <f t="shared" si="41"/>
        <v>0</v>
      </c>
      <c r="K228" s="24"/>
      <c r="L228" s="58"/>
      <c r="M228" s="89"/>
      <c r="N228" s="66"/>
      <c r="O228" s="67"/>
      <c r="P228" s="66"/>
      <c r="Q228" s="67"/>
      <c r="R228" s="66"/>
      <c r="S228" s="66"/>
      <c r="T228" s="66"/>
      <c r="U228" s="67"/>
      <c r="V228" s="66"/>
      <c r="W228" s="67"/>
      <c r="X228" s="66"/>
      <c r="Y228" s="67"/>
      <c r="Z228" s="66"/>
      <c r="AA228" s="67"/>
      <c r="AB228" s="66"/>
      <c r="AC228" s="67"/>
      <c r="AD228" s="66"/>
      <c r="AE228" s="66"/>
      <c r="AF228" s="66"/>
      <c r="AG228" s="67"/>
      <c r="AH228" s="66"/>
      <c r="AI228" s="67"/>
      <c r="AJ228" s="66"/>
      <c r="AK228" s="67"/>
      <c r="AL228" s="66"/>
      <c r="AM228" s="66"/>
      <c r="AN228" s="66"/>
      <c r="AO228" s="66"/>
      <c r="AP228" s="66"/>
      <c r="AQ228" s="66"/>
      <c r="AR228" s="66"/>
      <c r="AS228" s="67"/>
      <c r="AT228" s="66"/>
      <c r="AU228" s="67"/>
      <c r="AV228" s="67"/>
      <c r="AW228" s="67"/>
      <c r="AX228" s="66"/>
      <c r="AY228" s="67"/>
      <c r="AZ228" s="66"/>
      <c r="BA228" s="67"/>
      <c r="BB228" s="66"/>
      <c r="BC228" s="67"/>
      <c r="BD228" s="66"/>
      <c r="BE228" s="67"/>
      <c r="BF228" s="66"/>
      <c r="BG228" s="67"/>
      <c r="BH228" s="66"/>
      <c r="BI228" s="66"/>
      <c r="BJ228" s="66"/>
      <c r="BK228" s="67"/>
      <c r="BL228" s="66"/>
      <c r="BM228" s="67"/>
      <c r="BN228" s="66"/>
      <c r="BO228" s="66"/>
      <c r="BP228" s="66"/>
      <c r="BQ228" s="66"/>
      <c r="BR228" s="66"/>
      <c r="BS228" s="67"/>
      <c r="BT228" s="67"/>
      <c r="BU228" s="89"/>
      <c r="BV228" s="66"/>
    </row>
    <row r="229" spans="2:74" ht="17.100000000000001" hidden="1" customHeight="1" outlineLevel="1">
      <c r="B229" s="16"/>
      <c r="C229" s="30" t="s">
        <v>134</v>
      </c>
      <c r="D229" s="12" t="s">
        <v>136</v>
      </c>
      <c r="E229" s="12"/>
      <c r="F229" s="49"/>
      <c r="G229" s="9"/>
      <c r="H229" s="6">
        <f t="shared" si="40"/>
        <v>0</v>
      </c>
      <c r="I229" s="9"/>
      <c r="J229" s="5">
        <f t="shared" si="41"/>
        <v>0</v>
      </c>
      <c r="K229" s="24"/>
      <c r="L229" s="58"/>
      <c r="M229" s="89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89"/>
      <c r="BV229" s="66"/>
    </row>
    <row r="230" spans="2:74" ht="17.100000000000001" hidden="1" customHeight="1" outlineLevel="1">
      <c r="B230" s="16"/>
      <c r="C230" s="30" t="s">
        <v>139</v>
      </c>
      <c r="D230" s="12"/>
      <c r="E230" s="12"/>
      <c r="F230" s="49"/>
      <c r="G230" s="9"/>
      <c r="H230" s="6">
        <f t="shared" si="40"/>
        <v>0</v>
      </c>
      <c r="I230" s="9"/>
      <c r="J230" s="5">
        <f t="shared" si="41"/>
        <v>0</v>
      </c>
      <c r="K230" s="24"/>
      <c r="L230" s="58"/>
      <c r="M230" s="89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89"/>
      <c r="BV230" s="66"/>
    </row>
    <row r="231" spans="2:74" ht="17.100000000000001" hidden="1" customHeight="1" outlineLevel="1">
      <c r="B231" s="16"/>
      <c r="C231" s="31" t="s">
        <v>142</v>
      </c>
      <c r="D231" s="12"/>
      <c r="E231" s="12"/>
      <c r="F231" s="49"/>
      <c r="G231" s="9"/>
      <c r="H231" s="6">
        <f t="shared" si="40"/>
        <v>0</v>
      </c>
      <c r="I231" s="9"/>
      <c r="J231" s="5">
        <f t="shared" si="41"/>
        <v>0</v>
      </c>
      <c r="K231" s="24"/>
      <c r="L231" s="58"/>
      <c r="M231" s="89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7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89"/>
      <c r="BV231" s="66"/>
    </row>
    <row r="232" spans="2:74" ht="17.100000000000001" hidden="1" customHeight="1" outlineLevel="1">
      <c r="B232" s="16"/>
      <c r="C232" s="31" t="s">
        <v>144</v>
      </c>
      <c r="D232" s="12"/>
      <c r="E232" s="12"/>
      <c r="F232" s="49"/>
      <c r="G232" s="9"/>
      <c r="H232" s="6">
        <f t="shared" si="40"/>
        <v>0</v>
      </c>
      <c r="I232" s="9"/>
      <c r="J232" s="5">
        <f t="shared" si="41"/>
        <v>0</v>
      </c>
      <c r="K232" s="24"/>
      <c r="L232" s="58"/>
      <c r="M232" s="89"/>
      <c r="N232" s="66"/>
      <c r="O232" s="67"/>
      <c r="P232" s="66"/>
      <c r="Q232" s="67"/>
      <c r="R232" s="66"/>
      <c r="S232" s="66"/>
      <c r="T232" s="66"/>
      <c r="U232" s="67"/>
      <c r="V232" s="66"/>
      <c r="W232" s="67"/>
      <c r="X232" s="66"/>
      <c r="Y232" s="67"/>
      <c r="Z232" s="66"/>
      <c r="AA232" s="67"/>
      <c r="AB232" s="66"/>
      <c r="AC232" s="67"/>
      <c r="AD232" s="66"/>
      <c r="AE232" s="66"/>
      <c r="AF232" s="66"/>
      <c r="AG232" s="67"/>
      <c r="AH232" s="66"/>
      <c r="AI232" s="67"/>
      <c r="AJ232" s="66"/>
      <c r="AK232" s="67"/>
      <c r="AL232" s="66"/>
      <c r="AM232" s="66"/>
      <c r="AN232" s="66"/>
      <c r="AO232" s="66"/>
      <c r="AP232" s="66"/>
      <c r="AQ232" s="66"/>
      <c r="AR232" s="66"/>
      <c r="AS232" s="67"/>
      <c r="AT232" s="66"/>
      <c r="AU232" s="67"/>
      <c r="AV232" s="67"/>
      <c r="AW232" s="67"/>
      <c r="AX232" s="66"/>
      <c r="AY232" s="67"/>
      <c r="AZ232" s="66"/>
      <c r="BA232" s="67"/>
      <c r="BB232" s="66"/>
      <c r="BC232" s="67"/>
      <c r="BD232" s="66"/>
      <c r="BE232" s="67"/>
      <c r="BF232" s="66"/>
      <c r="BG232" s="67"/>
      <c r="BH232" s="66"/>
      <c r="BI232" s="66"/>
      <c r="BJ232" s="66"/>
      <c r="BK232" s="67"/>
      <c r="BL232" s="66"/>
      <c r="BM232" s="67"/>
      <c r="BN232" s="66"/>
      <c r="BO232" s="66"/>
      <c r="BP232" s="66"/>
      <c r="BQ232" s="66"/>
      <c r="BR232" s="66"/>
      <c r="BS232" s="67"/>
      <c r="BT232" s="67"/>
      <c r="BU232" s="89"/>
      <c r="BV232" s="66"/>
    </row>
    <row r="233" spans="2:74" ht="17.100000000000001" hidden="1" customHeight="1" outlineLevel="1">
      <c r="B233" s="16"/>
      <c r="C233" s="30" t="s">
        <v>145</v>
      </c>
      <c r="D233" s="12" t="s">
        <v>160</v>
      </c>
      <c r="E233" s="12"/>
      <c r="F233" s="49"/>
      <c r="G233" s="9"/>
      <c r="H233" s="6">
        <f t="shared" si="40"/>
        <v>0</v>
      </c>
      <c r="I233" s="9"/>
      <c r="J233" s="5">
        <f t="shared" si="41"/>
        <v>0</v>
      </c>
      <c r="K233" s="24"/>
      <c r="L233" s="58"/>
      <c r="M233" s="89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89"/>
      <c r="BV233" s="66"/>
    </row>
    <row r="234" spans="2:74" ht="17.100000000000001" hidden="1" customHeight="1" outlineLevel="1">
      <c r="B234" s="16"/>
      <c r="C234" s="31" t="s">
        <v>53</v>
      </c>
      <c r="D234" s="17"/>
      <c r="E234" s="12"/>
      <c r="F234" s="49"/>
      <c r="G234" s="9"/>
      <c r="H234" s="6">
        <f t="shared" si="40"/>
        <v>0</v>
      </c>
      <c r="I234" s="9"/>
      <c r="J234" s="5">
        <f t="shared" si="41"/>
        <v>0</v>
      </c>
      <c r="K234" s="24"/>
      <c r="L234" s="58"/>
      <c r="M234" s="89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89"/>
      <c r="BV234" s="66"/>
    </row>
    <row r="235" spans="2:74" ht="17.100000000000001" hidden="1" customHeight="1" outlineLevel="1">
      <c r="B235" s="16"/>
      <c r="C235" s="29"/>
      <c r="D235" s="12"/>
      <c r="E235" s="12"/>
      <c r="F235" s="7"/>
      <c r="G235" s="9"/>
      <c r="H235" s="8"/>
      <c r="I235" s="9"/>
      <c r="J235" s="5"/>
      <c r="K235" s="24"/>
      <c r="L235" s="58"/>
      <c r="M235" s="69"/>
      <c r="N235" s="71"/>
      <c r="O235" s="2"/>
      <c r="P235" s="3"/>
      <c r="Q235" s="74"/>
      <c r="R235" s="71"/>
      <c r="S235" s="2"/>
      <c r="T235" s="3"/>
      <c r="U235" s="74"/>
      <c r="V235" s="71"/>
      <c r="W235" s="2"/>
      <c r="X235" s="3"/>
      <c r="Y235" s="74"/>
      <c r="Z235" s="71"/>
      <c r="AA235" s="3"/>
      <c r="AB235" s="3"/>
      <c r="AC235" s="75"/>
      <c r="AD235" s="71"/>
      <c r="AE235" s="3"/>
      <c r="AF235" s="3"/>
      <c r="AG235" s="74"/>
      <c r="AH235" s="71"/>
      <c r="AI235" s="2"/>
      <c r="AJ235" s="3"/>
      <c r="AK235" s="74"/>
      <c r="AL235" s="71"/>
      <c r="AM235" s="3"/>
      <c r="AN235" s="3"/>
      <c r="AO235" s="74"/>
      <c r="AP235" s="71"/>
      <c r="AQ235" s="3"/>
      <c r="AR235" s="3"/>
      <c r="AS235" s="74"/>
      <c r="AT235" s="71"/>
      <c r="AU235" s="3"/>
      <c r="AV235" s="3"/>
      <c r="AW235" s="74"/>
      <c r="AX235" s="71"/>
      <c r="AY235" s="3"/>
      <c r="AZ235" s="3"/>
      <c r="BA235" s="74"/>
      <c r="BB235" s="71"/>
      <c r="BC235" s="3"/>
      <c r="BD235" s="3"/>
      <c r="BE235" s="74"/>
      <c r="BF235" s="71"/>
      <c r="BG235" s="3"/>
      <c r="BH235" s="3"/>
      <c r="BI235" s="74"/>
      <c r="BJ235" s="71"/>
      <c r="BK235" s="3"/>
      <c r="BL235" s="3"/>
      <c r="BM235" s="74"/>
      <c r="BN235" s="71"/>
      <c r="BO235" s="3"/>
      <c r="BP235" s="3"/>
      <c r="BQ235" s="74"/>
      <c r="BR235" s="71"/>
      <c r="BS235" s="3"/>
      <c r="BT235" s="3"/>
      <c r="BU235" s="69"/>
      <c r="BV235" s="71"/>
    </row>
    <row r="236" spans="2:74" ht="17.100000000000001" hidden="1" customHeight="1" outlineLevel="1">
      <c r="B236" s="14"/>
      <c r="C236" s="21" t="str">
        <f>"Razem "&amp;C224</f>
        <v>Razem Inne wydatki</v>
      </c>
      <c r="D236" s="21"/>
      <c r="E236" s="21"/>
      <c r="F236" s="22">
        <f>SUM(F225:F235)</f>
        <v>0</v>
      </c>
      <c r="G236" s="22"/>
      <c r="H236" s="22">
        <f>SUM(H225:H235)</f>
        <v>0</v>
      </c>
      <c r="I236" s="13"/>
      <c r="J236" s="22">
        <f>SUM(J225:J235)</f>
        <v>0</v>
      </c>
      <c r="K236" s="26"/>
      <c r="L236" s="58"/>
      <c r="M236" s="69"/>
      <c r="N236" s="71"/>
      <c r="O236" s="1"/>
      <c r="P236" s="3"/>
      <c r="Q236" s="75"/>
      <c r="R236" s="71"/>
      <c r="S236" s="2"/>
      <c r="T236" s="3"/>
      <c r="U236" s="75"/>
      <c r="V236" s="71"/>
      <c r="W236" s="1"/>
      <c r="X236" s="3"/>
      <c r="Y236" s="75"/>
      <c r="Z236" s="71"/>
      <c r="AA236" s="76"/>
      <c r="AB236" s="3"/>
      <c r="AC236" s="75"/>
      <c r="AD236" s="71"/>
      <c r="AE236" s="3"/>
      <c r="AF236" s="3"/>
      <c r="AG236" s="75"/>
      <c r="AH236" s="71"/>
      <c r="AI236" s="1"/>
      <c r="AJ236" s="3"/>
      <c r="AK236" s="75"/>
      <c r="AL236" s="71"/>
      <c r="AM236" s="3"/>
      <c r="AN236" s="3"/>
      <c r="AO236" s="74"/>
      <c r="AP236" s="71"/>
      <c r="AQ236" s="3"/>
      <c r="AR236" s="3"/>
      <c r="AS236" s="75"/>
      <c r="AT236" s="71"/>
      <c r="AU236" s="76"/>
      <c r="AV236" s="76"/>
      <c r="AW236" s="75"/>
      <c r="AX236" s="71"/>
      <c r="AY236" s="76"/>
      <c r="AZ236" s="3"/>
      <c r="BA236" s="75"/>
      <c r="BB236" s="71"/>
      <c r="BC236" s="76"/>
      <c r="BD236" s="3"/>
      <c r="BE236" s="75"/>
      <c r="BF236" s="71"/>
      <c r="BG236" s="76"/>
      <c r="BH236" s="3"/>
      <c r="BI236" s="74"/>
      <c r="BJ236" s="71"/>
      <c r="BK236" s="76"/>
      <c r="BL236" s="3"/>
      <c r="BM236" s="75"/>
      <c r="BN236" s="71"/>
      <c r="BO236" s="3"/>
      <c r="BP236" s="3"/>
      <c r="BQ236" s="74"/>
      <c r="BR236" s="71"/>
      <c r="BS236" s="76"/>
      <c r="BT236" s="76"/>
      <c r="BU236" s="69"/>
      <c r="BV236" s="71"/>
    </row>
    <row r="237" spans="2:74" hidden="1" outlineLevel="1">
      <c r="E237" s="46"/>
      <c r="L237" s="58"/>
      <c r="M237" s="69"/>
      <c r="N237" s="71"/>
      <c r="O237" s="2"/>
      <c r="P237" s="3"/>
      <c r="Q237" s="74"/>
      <c r="R237" s="71"/>
      <c r="S237" s="2"/>
      <c r="T237" s="3"/>
      <c r="U237" s="74"/>
      <c r="V237" s="71"/>
      <c r="W237" s="2"/>
      <c r="X237" s="3"/>
      <c r="Y237" s="74"/>
      <c r="Z237" s="71"/>
      <c r="AA237" s="3"/>
      <c r="AB237" s="3"/>
      <c r="AC237" s="74"/>
      <c r="AD237" s="71"/>
      <c r="AE237" s="3"/>
      <c r="AF237" s="3"/>
      <c r="AG237" s="74"/>
      <c r="AH237" s="71"/>
      <c r="AI237" s="2"/>
      <c r="AJ237" s="3"/>
      <c r="AK237" s="74"/>
      <c r="AL237" s="71"/>
      <c r="AM237" s="3"/>
      <c r="AN237" s="3"/>
      <c r="AO237" s="74"/>
      <c r="AP237" s="71"/>
      <c r="AQ237" s="3"/>
      <c r="AR237" s="3"/>
      <c r="AS237" s="74"/>
      <c r="AT237" s="71"/>
      <c r="AU237" s="3"/>
      <c r="AV237" s="3"/>
      <c r="AW237" s="74"/>
      <c r="AX237" s="71"/>
      <c r="AY237" s="3"/>
      <c r="AZ237" s="3"/>
      <c r="BA237" s="74"/>
      <c r="BB237" s="71"/>
      <c r="BC237" s="3"/>
      <c r="BD237" s="3"/>
      <c r="BE237" s="74"/>
      <c r="BF237" s="71"/>
      <c r="BG237" s="3"/>
      <c r="BH237" s="3"/>
      <c r="BI237" s="74"/>
      <c r="BJ237" s="71"/>
      <c r="BK237" s="3"/>
      <c r="BL237" s="3"/>
      <c r="BM237" s="74"/>
      <c r="BN237" s="71"/>
      <c r="BO237" s="3"/>
      <c r="BP237" s="3"/>
      <c r="BQ237" s="74"/>
      <c r="BR237" s="71"/>
      <c r="BS237" s="3"/>
      <c r="BT237" s="3"/>
      <c r="BU237" s="69"/>
      <c r="BV237" s="71"/>
    </row>
    <row r="238" spans="2:74" ht="30" customHeight="1" collapsed="1">
      <c r="B238" s="32"/>
      <c r="C238" s="40" t="s">
        <v>174</v>
      </c>
      <c r="D238" s="34"/>
      <c r="E238" s="35"/>
      <c r="F238" s="97">
        <f>SUM(F239:F250)</f>
        <v>0</v>
      </c>
      <c r="G238" s="34"/>
      <c r="H238" s="97">
        <f>SUM(H239:H250)</f>
        <v>0</v>
      </c>
      <c r="I238" s="36"/>
      <c r="J238" s="98">
        <f>SUM(J239:J250)</f>
        <v>0</v>
      </c>
      <c r="K238" s="37"/>
      <c r="L238" s="58"/>
      <c r="M238" s="69"/>
      <c r="N238" s="71"/>
      <c r="O238" s="2"/>
      <c r="P238" s="3"/>
      <c r="Q238" s="74"/>
      <c r="R238" s="71"/>
      <c r="S238" s="2"/>
      <c r="T238" s="3"/>
      <c r="U238" s="74"/>
      <c r="V238" s="71"/>
      <c r="W238" s="2"/>
      <c r="X238" s="3"/>
      <c r="Y238" s="74"/>
      <c r="Z238" s="71"/>
      <c r="AA238" s="3"/>
      <c r="AB238" s="3"/>
      <c r="AC238" s="74"/>
      <c r="AD238" s="71"/>
      <c r="AE238" s="3"/>
      <c r="AF238" s="3"/>
      <c r="AG238" s="74"/>
      <c r="AH238" s="71"/>
      <c r="AI238" s="2"/>
      <c r="AJ238" s="3"/>
      <c r="AK238" s="74"/>
      <c r="AL238" s="71"/>
      <c r="AM238" s="3"/>
      <c r="AN238" s="3"/>
      <c r="AO238" s="74"/>
      <c r="AP238" s="71"/>
      <c r="AQ238" s="3"/>
      <c r="AR238" s="3"/>
      <c r="AS238" s="74"/>
      <c r="AT238" s="71"/>
      <c r="AU238" s="3"/>
      <c r="AV238" s="3"/>
      <c r="AW238" s="74"/>
      <c r="AX238" s="71"/>
      <c r="AY238" s="3"/>
      <c r="AZ238" s="3"/>
      <c r="BA238" s="74"/>
      <c r="BB238" s="71"/>
      <c r="BC238" s="3"/>
      <c r="BD238" s="3"/>
      <c r="BE238" s="74"/>
      <c r="BF238" s="71"/>
      <c r="BG238" s="3"/>
      <c r="BH238" s="3"/>
      <c r="BI238" s="74"/>
      <c r="BJ238" s="71"/>
      <c r="BK238" s="3"/>
      <c r="BL238" s="3"/>
      <c r="BM238" s="74"/>
      <c r="BN238" s="71"/>
      <c r="BO238" s="3"/>
      <c r="BP238" s="3"/>
      <c r="BQ238" s="74"/>
      <c r="BR238" s="71"/>
      <c r="BS238" s="3"/>
      <c r="BT238" s="3"/>
      <c r="BU238" s="69"/>
      <c r="BV238" s="71"/>
    </row>
    <row r="239" spans="2:74" ht="17.100000000000001" hidden="1" customHeight="1" outlineLevel="1">
      <c r="B239" s="15"/>
      <c r="C239" s="28" t="s">
        <v>82</v>
      </c>
      <c r="D239" s="4"/>
      <c r="E239" s="4"/>
      <c r="F239" s="49"/>
      <c r="G239" s="10"/>
      <c r="H239" s="6">
        <f t="shared" ref="H239:H249" si="42">SUM(M239:BV239)</f>
        <v>0</v>
      </c>
      <c r="I239" s="10"/>
      <c r="J239" s="5">
        <f t="shared" ref="J239:J249" si="43">F239-H239</f>
        <v>0</v>
      </c>
      <c r="K239" s="23"/>
      <c r="L239" s="58"/>
      <c r="M239" s="89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7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89"/>
      <c r="BV239" s="66"/>
    </row>
    <row r="240" spans="2:74" ht="17.100000000000001" hidden="1" customHeight="1" outlineLevel="1">
      <c r="B240" s="16"/>
      <c r="C240" s="31" t="s">
        <v>49</v>
      </c>
      <c r="D240" s="12"/>
      <c r="E240" s="12"/>
      <c r="F240" s="49"/>
      <c r="G240" s="9"/>
      <c r="H240" s="6">
        <f t="shared" si="42"/>
        <v>0</v>
      </c>
      <c r="I240" s="9"/>
      <c r="J240" s="5">
        <f t="shared" si="43"/>
        <v>0</v>
      </c>
      <c r="K240" s="24"/>
      <c r="L240" s="58"/>
      <c r="M240" s="89"/>
      <c r="N240" s="66"/>
      <c r="O240" s="67"/>
      <c r="P240" s="66"/>
      <c r="Q240" s="67"/>
      <c r="R240" s="66"/>
      <c r="S240" s="66"/>
      <c r="T240" s="66"/>
      <c r="U240" s="67"/>
      <c r="V240" s="66"/>
      <c r="W240" s="67"/>
      <c r="X240" s="66"/>
      <c r="Y240" s="67"/>
      <c r="Z240" s="66"/>
      <c r="AA240" s="67"/>
      <c r="AB240" s="66"/>
      <c r="AC240" s="67"/>
      <c r="AD240" s="66"/>
      <c r="AE240" s="66"/>
      <c r="AF240" s="66"/>
      <c r="AG240" s="67"/>
      <c r="AH240" s="66"/>
      <c r="AI240" s="67"/>
      <c r="AJ240" s="66"/>
      <c r="AK240" s="67"/>
      <c r="AL240" s="66"/>
      <c r="AM240" s="66"/>
      <c r="AN240" s="66"/>
      <c r="AO240" s="66"/>
      <c r="AP240" s="66"/>
      <c r="AQ240" s="66"/>
      <c r="AR240" s="66"/>
      <c r="AS240" s="67"/>
      <c r="AT240" s="66"/>
      <c r="AU240" s="67"/>
      <c r="AV240" s="67"/>
      <c r="AW240" s="67"/>
      <c r="AX240" s="66"/>
      <c r="AY240" s="67"/>
      <c r="AZ240" s="66"/>
      <c r="BA240" s="67"/>
      <c r="BB240" s="66"/>
      <c r="BC240" s="67"/>
      <c r="BD240" s="66"/>
      <c r="BE240" s="67"/>
      <c r="BF240" s="66"/>
      <c r="BG240" s="67"/>
      <c r="BH240" s="66"/>
      <c r="BI240" s="66"/>
      <c r="BJ240" s="66"/>
      <c r="BK240" s="67"/>
      <c r="BL240" s="66"/>
      <c r="BM240" s="67"/>
      <c r="BN240" s="66"/>
      <c r="BO240" s="66"/>
      <c r="BP240" s="66"/>
      <c r="BQ240" s="66"/>
      <c r="BR240" s="66"/>
      <c r="BS240" s="67"/>
      <c r="BT240" s="67"/>
      <c r="BU240" s="89"/>
      <c r="BV240" s="66"/>
    </row>
    <row r="241" spans="2:74" ht="17.100000000000001" hidden="1" customHeight="1" outlineLevel="1">
      <c r="B241" s="16"/>
      <c r="C241" s="31" t="s">
        <v>50</v>
      </c>
      <c r="D241" s="12"/>
      <c r="E241" s="12"/>
      <c r="F241" s="49"/>
      <c r="G241" s="9"/>
      <c r="H241" s="6">
        <f t="shared" si="42"/>
        <v>0</v>
      </c>
      <c r="I241" s="9"/>
      <c r="J241" s="5">
        <f t="shared" si="43"/>
        <v>0</v>
      </c>
      <c r="K241" s="24"/>
      <c r="L241" s="58"/>
      <c r="M241" s="89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89"/>
      <c r="BV241" s="66"/>
    </row>
    <row r="242" spans="2:74" ht="17.100000000000001" hidden="1" customHeight="1" outlineLevel="1">
      <c r="B242" s="16"/>
      <c r="C242" s="31" t="s">
        <v>189</v>
      </c>
      <c r="D242" s="12"/>
      <c r="E242" s="12"/>
      <c r="F242" s="49"/>
      <c r="G242" s="9"/>
      <c r="H242" s="6">
        <f t="shared" si="42"/>
        <v>0</v>
      </c>
      <c r="I242" s="9"/>
      <c r="J242" s="5">
        <f t="shared" si="43"/>
        <v>0</v>
      </c>
      <c r="K242" s="24"/>
      <c r="L242" s="58"/>
      <c r="M242" s="89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89"/>
      <c r="BV242" s="66"/>
    </row>
    <row r="243" spans="2:74" ht="17.100000000000001" hidden="1" customHeight="1" outlineLevel="1">
      <c r="B243" s="16"/>
      <c r="C243" s="29" t="s">
        <v>51</v>
      </c>
      <c r="D243" s="12"/>
      <c r="E243" s="12"/>
      <c r="F243" s="49"/>
      <c r="G243" s="9"/>
      <c r="H243" s="6">
        <f t="shared" si="42"/>
        <v>0</v>
      </c>
      <c r="I243" s="9"/>
      <c r="J243" s="5">
        <f t="shared" si="43"/>
        <v>0</v>
      </c>
      <c r="K243" s="24"/>
      <c r="L243" s="58"/>
      <c r="M243" s="89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89"/>
      <c r="BV243" s="66"/>
    </row>
    <row r="244" spans="2:74" ht="17.100000000000001" hidden="1" customHeight="1" outlineLevel="1">
      <c r="B244" s="16"/>
      <c r="C244" s="30" t="s">
        <v>52</v>
      </c>
      <c r="D244" s="12"/>
      <c r="E244" s="12"/>
      <c r="F244" s="49"/>
      <c r="G244" s="9"/>
      <c r="H244" s="6">
        <f t="shared" si="42"/>
        <v>0</v>
      </c>
      <c r="I244" s="9"/>
      <c r="J244" s="5">
        <f t="shared" si="43"/>
        <v>0</v>
      </c>
      <c r="K244" s="24"/>
      <c r="L244" s="58"/>
      <c r="M244" s="89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7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89"/>
      <c r="BV244" s="66"/>
    </row>
    <row r="245" spans="2:74" ht="17.100000000000001" hidden="1" customHeight="1" outlineLevel="1">
      <c r="B245" s="16"/>
      <c r="C245" s="30" t="s">
        <v>96</v>
      </c>
      <c r="D245" s="12"/>
      <c r="E245" s="12"/>
      <c r="F245" s="49"/>
      <c r="G245" s="9"/>
      <c r="H245" s="6">
        <f t="shared" si="42"/>
        <v>0</v>
      </c>
      <c r="I245" s="9"/>
      <c r="J245" s="5">
        <f t="shared" si="43"/>
        <v>0</v>
      </c>
      <c r="K245" s="24"/>
      <c r="L245" s="58"/>
      <c r="M245" s="89"/>
      <c r="N245" s="66"/>
      <c r="O245" s="67"/>
      <c r="P245" s="66"/>
      <c r="Q245" s="67"/>
      <c r="R245" s="66"/>
      <c r="S245" s="66"/>
      <c r="T245" s="66"/>
      <c r="U245" s="67"/>
      <c r="V245" s="66"/>
      <c r="W245" s="67"/>
      <c r="X245" s="66"/>
      <c r="Y245" s="67"/>
      <c r="Z245" s="66"/>
      <c r="AA245" s="67"/>
      <c r="AB245" s="66"/>
      <c r="AC245" s="67"/>
      <c r="AD245" s="66"/>
      <c r="AE245" s="66"/>
      <c r="AF245" s="66"/>
      <c r="AG245" s="67"/>
      <c r="AH245" s="66"/>
      <c r="AI245" s="67"/>
      <c r="AJ245" s="66"/>
      <c r="AK245" s="67"/>
      <c r="AL245" s="66"/>
      <c r="AM245" s="66"/>
      <c r="AN245" s="66"/>
      <c r="AO245" s="66"/>
      <c r="AP245" s="66"/>
      <c r="AQ245" s="66"/>
      <c r="AR245" s="66"/>
      <c r="AS245" s="67"/>
      <c r="AT245" s="66"/>
      <c r="AU245" s="67"/>
      <c r="AV245" s="67"/>
      <c r="AW245" s="67"/>
      <c r="AX245" s="66"/>
      <c r="AY245" s="67"/>
      <c r="AZ245" s="66"/>
      <c r="BA245" s="67"/>
      <c r="BB245" s="66"/>
      <c r="BC245" s="67"/>
      <c r="BD245" s="66"/>
      <c r="BE245" s="67"/>
      <c r="BF245" s="66"/>
      <c r="BG245" s="67"/>
      <c r="BH245" s="66"/>
      <c r="BI245" s="66"/>
      <c r="BJ245" s="66"/>
      <c r="BK245" s="67"/>
      <c r="BL245" s="66"/>
      <c r="BM245" s="67"/>
      <c r="BN245" s="66"/>
      <c r="BO245" s="66"/>
      <c r="BP245" s="66"/>
      <c r="BQ245" s="66"/>
      <c r="BR245" s="66"/>
      <c r="BS245" s="67"/>
      <c r="BT245" s="67"/>
      <c r="BU245" s="89"/>
      <c r="BV245" s="66"/>
    </row>
    <row r="246" spans="2:74" ht="17.100000000000001" hidden="1" customHeight="1" outlineLevel="1">
      <c r="B246" s="16"/>
      <c r="C246" s="29" t="s">
        <v>55</v>
      </c>
      <c r="D246" s="12"/>
      <c r="E246" s="12"/>
      <c r="F246" s="49"/>
      <c r="G246" s="9"/>
      <c r="H246" s="6">
        <f t="shared" si="42"/>
        <v>0</v>
      </c>
      <c r="I246" s="9"/>
      <c r="J246" s="5">
        <f t="shared" si="43"/>
        <v>0</v>
      </c>
      <c r="K246" s="24"/>
      <c r="L246" s="58"/>
      <c r="M246" s="89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89"/>
      <c r="BV246" s="66"/>
    </row>
    <row r="247" spans="2:74" ht="17.100000000000001" hidden="1" customHeight="1" outlineLevel="1">
      <c r="B247" s="16"/>
      <c r="C247" s="30" t="s">
        <v>84</v>
      </c>
      <c r="D247" s="12"/>
      <c r="E247" s="12"/>
      <c r="F247" s="49"/>
      <c r="G247" s="9"/>
      <c r="H247" s="6">
        <f t="shared" si="42"/>
        <v>0</v>
      </c>
      <c r="I247" s="9"/>
      <c r="J247" s="5">
        <f t="shared" si="43"/>
        <v>0</v>
      </c>
      <c r="K247" s="24"/>
      <c r="L247" s="58"/>
      <c r="M247" s="89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89"/>
      <c r="BV247" s="66"/>
    </row>
    <row r="248" spans="2:74" ht="17.100000000000001" hidden="1" customHeight="1" outlineLevel="1">
      <c r="B248" s="16"/>
      <c r="C248" s="30" t="s">
        <v>89</v>
      </c>
      <c r="D248" s="12"/>
      <c r="E248" s="12"/>
      <c r="F248" s="49"/>
      <c r="G248" s="9"/>
      <c r="H248" s="6">
        <f t="shared" si="42"/>
        <v>0</v>
      </c>
      <c r="I248" s="9"/>
      <c r="J248" s="5">
        <f t="shared" si="43"/>
        <v>0</v>
      </c>
      <c r="K248" s="24"/>
      <c r="L248" s="58"/>
      <c r="M248" s="89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7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89"/>
      <c r="BV248" s="66"/>
    </row>
    <row r="249" spans="2:74" ht="17.100000000000001" hidden="1" customHeight="1" outlineLevel="1">
      <c r="B249" s="16"/>
      <c r="C249" s="31" t="s">
        <v>53</v>
      </c>
      <c r="D249" s="17"/>
      <c r="E249" s="12"/>
      <c r="F249" s="49"/>
      <c r="G249" s="9"/>
      <c r="H249" s="6">
        <f t="shared" si="42"/>
        <v>0</v>
      </c>
      <c r="I249" s="9"/>
      <c r="J249" s="5">
        <f t="shared" si="43"/>
        <v>0</v>
      </c>
      <c r="K249" s="24"/>
      <c r="L249" s="58"/>
      <c r="M249" s="89"/>
      <c r="N249" s="66"/>
      <c r="O249" s="67"/>
      <c r="P249" s="66"/>
      <c r="Q249" s="67"/>
      <c r="R249" s="66"/>
      <c r="S249" s="66"/>
      <c r="T249" s="66"/>
      <c r="U249" s="67"/>
      <c r="V249" s="66"/>
      <c r="W249" s="67"/>
      <c r="X249" s="66"/>
      <c r="Y249" s="67"/>
      <c r="Z249" s="66"/>
      <c r="AA249" s="67"/>
      <c r="AB249" s="66"/>
      <c r="AC249" s="67"/>
      <c r="AD249" s="66"/>
      <c r="AE249" s="66"/>
      <c r="AF249" s="66"/>
      <c r="AG249" s="67"/>
      <c r="AH249" s="66"/>
      <c r="AI249" s="67"/>
      <c r="AJ249" s="66"/>
      <c r="AK249" s="67"/>
      <c r="AL249" s="66"/>
      <c r="AM249" s="66"/>
      <c r="AN249" s="66"/>
      <c r="AO249" s="66"/>
      <c r="AP249" s="66"/>
      <c r="AQ249" s="66"/>
      <c r="AR249" s="66"/>
      <c r="AS249" s="67"/>
      <c r="AT249" s="66"/>
      <c r="AU249" s="67"/>
      <c r="AV249" s="67"/>
      <c r="AW249" s="67"/>
      <c r="AX249" s="66"/>
      <c r="AY249" s="67"/>
      <c r="AZ249" s="66"/>
      <c r="BA249" s="67"/>
      <c r="BB249" s="66"/>
      <c r="BC249" s="67"/>
      <c r="BD249" s="66"/>
      <c r="BE249" s="67"/>
      <c r="BF249" s="66"/>
      <c r="BG249" s="67"/>
      <c r="BH249" s="66"/>
      <c r="BI249" s="66"/>
      <c r="BJ249" s="66"/>
      <c r="BK249" s="67"/>
      <c r="BL249" s="66"/>
      <c r="BM249" s="67"/>
      <c r="BN249" s="66"/>
      <c r="BO249" s="66"/>
      <c r="BP249" s="66"/>
      <c r="BQ249" s="66"/>
      <c r="BR249" s="66"/>
      <c r="BS249" s="67"/>
      <c r="BT249" s="67"/>
      <c r="BU249" s="89"/>
      <c r="BV249" s="66"/>
    </row>
    <row r="250" spans="2:74" ht="17.100000000000001" hidden="1" customHeight="1" outlineLevel="1">
      <c r="B250" s="16"/>
      <c r="C250" s="31"/>
      <c r="D250" s="12"/>
      <c r="E250" s="12"/>
      <c r="F250" s="5"/>
      <c r="G250" s="9"/>
      <c r="H250" s="6"/>
      <c r="I250" s="9"/>
      <c r="J250" s="5"/>
      <c r="K250" s="24"/>
      <c r="L250" s="58"/>
      <c r="M250" s="69"/>
      <c r="N250" s="71"/>
      <c r="O250" s="2"/>
      <c r="P250" s="3"/>
      <c r="Q250" s="74"/>
      <c r="R250" s="71"/>
      <c r="S250" s="2"/>
      <c r="T250" s="3"/>
      <c r="U250" s="74"/>
      <c r="V250" s="71"/>
      <c r="W250" s="2"/>
      <c r="X250" s="3"/>
      <c r="Y250" s="74"/>
      <c r="Z250" s="71"/>
      <c r="AA250" s="3"/>
      <c r="AB250" s="3"/>
      <c r="AC250" s="74"/>
      <c r="AD250" s="71"/>
      <c r="AE250" s="3"/>
      <c r="AF250" s="3"/>
      <c r="AG250" s="74"/>
      <c r="AH250" s="71"/>
      <c r="AI250" s="2"/>
      <c r="AJ250" s="3"/>
      <c r="AK250" s="74"/>
      <c r="AL250" s="71"/>
      <c r="AM250" s="3"/>
      <c r="AN250" s="3"/>
      <c r="AO250" s="74"/>
      <c r="AP250" s="71"/>
      <c r="AQ250" s="3"/>
      <c r="AR250" s="3"/>
      <c r="AS250" s="74"/>
      <c r="AT250" s="71"/>
      <c r="AU250" s="3"/>
      <c r="AV250" s="3"/>
      <c r="AW250" s="74"/>
      <c r="AX250" s="71"/>
      <c r="AY250" s="3"/>
      <c r="AZ250" s="3"/>
      <c r="BA250" s="74"/>
      <c r="BB250" s="71"/>
      <c r="BC250" s="3"/>
      <c r="BD250" s="3"/>
      <c r="BE250" s="74"/>
      <c r="BF250" s="71"/>
      <c r="BG250" s="3"/>
      <c r="BH250" s="3"/>
      <c r="BI250" s="74"/>
      <c r="BJ250" s="71"/>
      <c r="BK250" s="3"/>
      <c r="BL250" s="3"/>
      <c r="BM250" s="74"/>
      <c r="BN250" s="71"/>
      <c r="BO250" s="3"/>
      <c r="BP250" s="3"/>
      <c r="BQ250" s="74"/>
      <c r="BR250" s="71"/>
      <c r="BS250" s="3"/>
      <c r="BT250" s="3"/>
      <c r="BU250" s="69"/>
      <c r="BV250" s="71"/>
    </row>
    <row r="251" spans="2:74" ht="17.100000000000001" hidden="1" customHeight="1" outlineLevel="1">
      <c r="B251" s="14"/>
      <c r="C251" s="21" t="str">
        <f>"Razem "&amp;C238</f>
        <v>Razem Mieszkanie wynajmowane</v>
      </c>
      <c r="D251" s="21"/>
      <c r="E251" s="21"/>
      <c r="F251" s="22">
        <f>SUM(F239:F250)</f>
        <v>0</v>
      </c>
      <c r="G251" s="22"/>
      <c r="H251" s="22">
        <f>SUM(H239:H250)</f>
        <v>0</v>
      </c>
      <c r="I251" s="13"/>
      <c r="J251" s="22">
        <f>SUM(J239:J250)</f>
        <v>0</v>
      </c>
      <c r="K251" s="26"/>
      <c r="L251" s="58"/>
      <c r="M251" s="69"/>
      <c r="N251" s="71"/>
      <c r="O251" s="2"/>
      <c r="P251" s="3"/>
      <c r="Q251" s="74"/>
      <c r="R251" s="71"/>
      <c r="S251" s="2"/>
      <c r="T251" s="3"/>
      <c r="U251" s="74"/>
      <c r="V251" s="71"/>
      <c r="W251" s="2"/>
      <c r="X251" s="3"/>
      <c r="Y251" s="74"/>
      <c r="Z251" s="71"/>
      <c r="AA251" s="3"/>
      <c r="AB251" s="3"/>
      <c r="AC251" s="74"/>
      <c r="AD251" s="71"/>
      <c r="AE251" s="3"/>
      <c r="AF251" s="3"/>
      <c r="AG251" s="74"/>
      <c r="AH251" s="71"/>
      <c r="AI251" s="2"/>
      <c r="AJ251" s="3"/>
      <c r="AK251" s="74"/>
      <c r="AL251" s="71"/>
      <c r="AM251" s="3"/>
      <c r="AN251" s="3"/>
      <c r="AO251" s="74"/>
      <c r="AP251" s="71"/>
      <c r="AQ251" s="3"/>
      <c r="AR251" s="3"/>
      <c r="AS251" s="74"/>
      <c r="AT251" s="71"/>
      <c r="AU251" s="3"/>
      <c r="AV251" s="3"/>
      <c r="AW251" s="74"/>
      <c r="AX251" s="71"/>
      <c r="AY251" s="3"/>
      <c r="AZ251" s="3"/>
      <c r="BA251" s="74"/>
      <c r="BB251" s="71"/>
      <c r="BC251" s="3"/>
      <c r="BD251" s="3"/>
      <c r="BE251" s="74"/>
      <c r="BF251" s="71"/>
      <c r="BG251" s="3"/>
      <c r="BH251" s="3"/>
      <c r="BI251" s="74"/>
      <c r="BJ251" s="71"/>
      <c r="BK251" s="3"/>
      <c r="BL251" s="3"/>
      <c r="BM251" s="74"/>
      <c r="BN251" s="71"/>
      <c r="BO251" s="3"/>
      <c r="BP251" s="3"/>
      <c r="BQ251" s="74"/>
      <c r="BR251" s="71"/>
      <c r="BS251" s="3"/>
      <c r="BT251" s="3"/>
      <c r="BU251" s="69"/>
      <c r="BV251" s="71"/>
    </row>
    <row r="252" spans="2:74" hidden="1" outlineLevel="1">
      <c r="E252" s="46"/>
      <c r="L252" s="58"/>
      <c r="M252" s="69"/>
      <c r="N252" s="71"/>
      <c r="O252" s="2"/>
      <c r="P252" s="3"/>
      <c r="Q252" s="74"/>
      <c r="R252" s="71"/>
      <c r="S252" s="2"/>
      <c r="T252" s="3"/>
      <c r="U252" s="74"/>
      <c r="V252" s="71"/>
      <c r="W252" s="2"/>
      <c r="X252" s="3"/>
      <c r="Y252" s="74"/>
      <c r="Z252" s="71"/>
      <c r="AA252" s="3"/>
      <c r="AB252" s="3"/>
      <c r="AC252" s="75"/>
      <c r="AD252" s="71"/>
      <c r="AE252" s="3"/>
      <c r="AF252" s="3"/>
      <c r="AG252" s="74"/>
      <c r="AH252" s="71"/>
      <c r="AI252" s="2"/>
      <c r="AJ252" s="3"/>
      <c r="AK252" s="74"/>
      <c r="AL252" s="71"/>
      <c r="AM252" s="3"/>
      <c r="AN252" s="3"/>
      <c r="AO252" s="74"/>
      <c r="AP252" s="71"/>
      <c r="AQ252" s="3"/>
      <c r="AR252" s="3"/>
      <c r="AS252" s="74"/>
      <c r="AT252" s="71"/>
      <c r="AU252" s="3"/>
      <c r="AV252" s="3"/>
      <c r="AW252" s="74"/>
      <c r="AX252" s="71"/>
      <c r="AY252" s="3"/>
      <c r="AZ252" s="3"/>
      <c r="BA252" s="74"/>
      <c r="BB252" s="71"/>
      <c r="BC252" s="3"/>
      <c r="BD252" s="3"/>
      <c r="BE252" s="74"/>
      <c r="BF252" s="71"/>
      <c r="BG252" s="3"/>
      <c r="BH252" s="3"/>
      <c r="BI252" s="74"/>
      <c r="BJ252" s="71"/>
      <c r="BK252" s="3"/>
      <c r="BL252" s="3"/>
      <c r="BM252" s="74"/>
      <c r="BN252" s="71"/>
      <c r="BO252" s="3"/>
      <c r="BP252" s="3"/>
      <c r="BQ252" s="74"/>
      <c r="BR252" s="71"/>
      <c r="BS252" s="3"/>
      <c r="BT252" s="3"/>
      <c r="BU252" s="69"/>
      <c r="BV252" s="71"/>
    </row>
    <row r="253" spans="2:74" ht="30" customHeight="1">
      <c r="B253" s="14"/>
      <c r="C253" s="53" t="s">
        <v>178</v>
      </c>
      <c r="D253" s="54"/>
      <c r="E253" s="55"/>
      <c r="F253" s="109">
        <f>SUM(F254:F271)</f>
        <v>0</v>
      </c>
      <c r="G253" s="54"/>
      <c r="H253" s="109">
        <f>SUM(H254:H271)</f>
        <v>0</v>
      </c>
      <c r="I253" s="56"/>
      <c r="J253" s="110">
        <f>SUM(J254:J271)</f>
        <v>0</v>
      </c>
      <c r="K253" s="57"/>
      <c r="L253" s="58"/>
      <c r="M253" s="69"/>
      <c r="N253" s="71"/>
      <c r="O253" s="1"/>
      <c r="P253" s="3"/>
      <c r="Q253" s="75"/>
      <c r="R253" s="71"/>
      <c r="S253" s="2"/>
      <c r="T253" s="3"/>
      <c r="U253" s="75"/>
      <c r="V253" s="71"/>
      <c r="W253" s="1"/>
      <c r="X253" s="3"/>
      <c r="Y253" s="75"/>
      <c r="Z253" s="71"/>
      <c r="AA253" s="76"/>
      <c r="AB253" s="3"/>
      <c r="AC253" s="75"/>
      <c r="AD253" s="71"/>
      <c r="AE253" s="3"/>
      <c r="AF253" s="3"/>
      <c r="AG253" s="75"/>
      <c r="AH253" s="71"/>
      <c r="AI253" s="1"/>
      <c r="AJ253" s="3"/>
      <c r="AK253" s="75"/>
      <c r="AL253" s="71"/>
      <c r="AM253" s="3"/>
      <c r="AN253" s="3"/>
      <c r="AO253" s="74"/>
      <c r="AP253" s="71"/>
      <c r="AQ253" s="3"/>
      <c r="AR253" s="3"/>
      <c r="AS253" s="75"/>
      <c r="AT253" s="71"/>
      <c r="AU253" s="76"/>
      <c r="AV253" s="76"/>
      <c r="AW253" s="75"/>
      <c r="AX253" s="71"/>
      <c r="AY253" s="76"/>
      <c r="AZ253" s="3"/>
      <c r="BA253" s="75"/>
      <c r="BB253" s="71"/>
      <c r="BC253" s="76"/>
      <c r="BD253" s="3"/>
      <c r="BE253" s="75"/>
      <c r="BF253" s="71"/>
      <c r="BG253" s="76"/>
      <c r="BH253" s="3"/>
      <c r="BI253" s="74"/>
      <c r="BJ253" s="71"/>
      <c r="BK253" s="76"/>
      <c r="BL253" s="3"/>
      <c r="BM253" s="75"/>
      <c r="BN253" s="71"/>
      <c r="BO253" s="3"/>
      <c r="BP253" s="3"/>
      <c r="BQ253" s="74"/>
      <c r="BR253" s="71"/>
      <c r="BS253" s="76"/>
      <c r="BT253" s="76"/>
      <c r="BU253" s="69"/>
      <c r="BV253" s="71"/>
    </row>
    <row r="254" spans="2:74" ht="17.100000000000001" customHeight="1" outlineLevel="1">
      <c r="B254" s="15"/>
      <c r="C254" s="28" t="str">
        <f t="array" ref="C254">IFERROR(INDEX(Wydatki!$C$26:$C$250,SMALL(IF(Wydatki!#REF!="TAK",ROW(Wydatki!#REF!)-ROW(Wydatki!#REF!)+1),ROWS(Wydatki!C$26:C26))),"")</f>
        <v/>
      </c>
      <c r="D254" s="4"/>
      <c r="E254" s="4"/>
      <c r="F254" s="49"/>
      <c r="G254" s="10"/>
      <c r="H254" s="6">
        <f t="shared" ref="H254:H268" si="44">SUM(M254:BV254)</f>
        <v>0</v>
      </c>
      <c r="I254" s="10"/>
      <c r="J254" s="5">
        <f t="shared" ref="J254:J268" si="45">F254-H254</f>
        <v>0</v>
      </c>
      <c r="K254" s="23"/>
      <c r="L254" s="58"/>
      <c r="M254" s="89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89"/>
      <c r="BV254" s="66"/>
    </row>
    <row r="255" spans="2:74" ht="17.100000000000001" customHeight="1" outlineLevel="1">
      <c r="B255" s="16"/>
      <c r="C255" s="30" t="str">
        <f t="array" ref="C255">IFERROR(INDEX(Wydatki!$C$26:$C$250,SMALL(IF(Wydatki!#REF!="TAK",ROW(Wydatki!#REF!)-ROW(Wydatki!#REF!)+1),ROWS(Wydatki!C$26:C27))),"")</f>
        <v/>
      </c>
      <c r="D255" s="12"/>
      <c r="E255" s="12"/>
      <c r="F255" s="49"/>
      <c r="G255" s="9"/>
      <c r="H255" s="6">
        <f t="shared" si="44"/>
        <v>0</v>
      </c>
      <c r="I255" s="9"/>
      <c r="J255" s="5">
        <f t="shared" si="45"/>
        <v>0</v>
      </c>
      <c r="K255" s="24"/>
      <c r="L255" s="58"/>
      <c r="M255" s="89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89"/>
      <c r="BV255" s="66"/>
    </row>
    <row r="256" spans="2:74" ht="17.100000000000001" customHeight="1" outlineLevel="1">
      <c r="B256" s="16"/>
      <c r="C256" s="30" t="str">
        <f t="array" ref="C256">IFERROR(INDEX(Wydatki!$C$26:$C$250,SMALL(IF(Wydatki!#REF!="TAK",ROW(Wydatki!#REF!)-ROW(Wydatki!#REF!)+1),ROWS(Wydatki!C$26:C28))),"")</f>
        <v/>
      </c>
      <c r="D256" s="12"/>
      <c r="E256" s="12"/>
      <c r="F256" s="49"/>
      <c r="G256" s="9"/>
      <c r="H256" s="6">
        <f t="shared" si="44"/>
        <v>0</v>
      </c>
      <c r="I256" s="9"/>
      <c r="J256" s="5">
        <f t="shared" si="45"/>
        <v>0</v>
      </c>
      <c r="K256" s="24"/>
      <c r="L256" s="58"/>
      <c r="M256" s="89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7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89"/>
      <c r="BV256" s="66"/>
    </row>
    <row r="257" spans="2:74" ht="17.100000000000001" customHeight="1" outlineLevel="1">
      <c r="B257" s="16"/>
      <c r="C257" s="30" t="str">
        <f t="array" ref="C257">IFERROR(INDEX(Wydatki!$C$26:$C$250,SMALL(IF(Wydatki!#REF!="TAK",ROW(Wydatki!#REF!)-ROW(Wydatki!#REF!)+1),ROWS(Wydatki!C$26:C29))),"")</f>
        <v/>
      </c>
      <c r="D257" s="12"/>
      <c r="E257" s="12"/>
      <c r="F257" s="49"/>
      <c r="G257" s="9"/>
      <c r="H257" s="6">
        <f t="shared" si="44"/>
        <v>0</v>
      </c>
      <c r="I257" s="9"/>
      <c r="J257" s="5">
        <f t="shared" si="45"/>
        <v>0</v>
      </c>
      <c r="K257" s="24"/>
      <c r="L257" s="58"/>
      <c r="M257" s="89"/>
      <c r="N257" s="66"/>
      <c r="O257" s="67"/>
      <c r="P257" s="66"/>
      <c r="Q257" s="67"/>
      <c r="R257" s="66"/>
      <c r="S257" s="66"/>
      <c r="T257" s="66"/>
      <c r="U257" s="67"/>
      <c r="V257" s="66"/>
      <c r="W257" s="67"/>
      <c r="X257" s="66"/>
      <c r="Y257" s="67"/>
      <c r="Z257" s="66"/>
      <c r="AA257" s="67"/>
      <c r="AB257" s="66"/>
      <c r="AC257" s="67"/>
      <c r="AD257" s="66"/>
      <c r="AE257" s="66"/>
      <c r="AF257" s="66"/>
      <c r="AG257" s="67"/>
      <c r="AH257" s="66"/>
      <c r="AI257" s="67"/>
      <c r="AJ257" s="66"/>
      <c r="AK257" s="67"/>
      <c r="AL257" s="66"/>
      <c r="AM257" s="66"/>
      <c r="AN257" s="66"/>
      <c r="AO257" s="66"/>
      <c r="AP257" s="66"/>
      <c r="AQ257" s="66"/>
      <c r="AR257" s="66"/>
      <c r="AS257" s="67"/>
      <c r="AT257" s="66"/>
      <c r="AU257" s="67"/>
      <c r="AV257" s="67"/>
      <c r="AW257" s="67"/>
      <c r="AX257" s="66"/>
      <c r="AY257" s="67"/>
      <c r="AZ257" s="66"/>
      <c r="BA257" s="67"/>
      <c r="BB257" s="66"/>
      <c r="BC257" s="67"/>
      <c r="BD257" s="66"/>
      <c r="BE257" s="67"/>
      <c r="BF257" s="66"/>
      <c r="BG257" s="67"/>
      <c r="BH257" s="66"/>
      <c r="BI257" s="66"/>
      <c r="BJ257" s="66"/>
      <c r="BK257" s="67"/>
      <c r="BL257" s="66"/>
      <c r="BM257" s="67"/>
      <c r="BN257" s="66"/>
      <c r="BO257" s="66"/>
      <c r="BP257" s="66"/>
      <c r="BQ257" s="66"/>
      <c r="BR257" s="66"/>
      <c r="BS257" s="67"/>
      <c r="BT257" s="67"/>
      <c r="BU257" s="89"/>
      <c r="BV257" s="66"/>
    </row>
    <row r="258" spans="2:74" ht="17.100000000000001" customHeight="1" outlineLevel="1">
      <c r="B258" s="16"/>
      <c r="C258" s="30" t="str">
        <f t="array" ref="C258">IFERROR(INDEX(Wydatki!$C$26:$C$250,SMALL(IF(Wydatki!#REF!="TAK",ROW(Wydatki!#REF!)-ROW(Wydatki!#REF!)+1),ROWS(Wydatki!C$26:C30))),"")</f>
        <v/>
      </c>
      <c r="D258" s="12"/>
      <c r="E258" s="12"/>
      <c r="F258" s="49"/>
      <c r="G258" s="9"/>
      <c r="H258" s="6">
        <f t="shared" si="44"/>
        <v>0</v>
      </c>
      <c r="I258" s="9"/>
      <c r="J258" s="5">
        <f t="shared" si="45"/>
        <v>0</v>
      </c>
      <c r="K258" s="24"/>
      <c r="L258" s="58"/>
      <c r="M258" s="89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89"/>
      <c r="BV258" s="66"/>
    </row>
    <row r="259" spans="2:74" ht="17.100000000000001" customHeight="1" outlineLevel="1">
      <c r="B259" s="16"/>
      <c r="C259" s="30" t="str">
        <f t="array" ref="C259">IFERROR(INDEX(Wydatki!$C$26:$C$250,SMALL(IF(Wydatki!#REF!="TAK",ROW(Wydatki!#REF!)-ROW(Wydatki!#REF!)+1),ROWS(Wydatki!C$26:C31))),"")</f>
        <v/>
      </c>
      <c r="D259" s="12"/>
      <c r="E259" s="12"/>
      <c r="F259" s="49"/>
      <c r="G259" s="9"/>
      <c r="H259" s="6">
        <f t="shared" si="44"/>
        <v>0</v>
      </c>
      <c r="I259" s="9"/>
      <c r="J259" s="5">
        <f t="shared" si="45"/>
        <v>0</v>
      </c>
      <c r="K259" s="24"/>
      <c r="L259" s="58"/>
      <c r="M259" s="89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89"/>
      <c r="BV259" s="66"/>
    </row>
    <row r="260" spans="2:74" ht="17.100000000000001" customHeight="1" outlineLevel="1">
      <c r="B260" s="16"/>
      <c r="C260" s="30" t="str">
        <f t="array" ref="C260">IFERROR(INDEX(Wydatki!$C$26:$C$250,SMALL(IF(Wydatki!#REF!="TAK",ROW(Wydatki!#REF!)-ROW(Wydatki!#REF!)+1),ROWS(Wydatki!C$26:C32))),"")</f>
        <v/>
      </c>
      <c r="D260" s="12"/>
      <c r="E260" s="12"/>
      <c r="F260" s="49"/>
      <c r="G260" s="9"/>
      <c r="H260" s="6">
        <f t="shared" si="44"/>
        <v>0</v>
      </c>
      <c r="I260" s="9"/>
      <c r="J260" s="5">
        <f t="shared" si="45"/>
        <v>0</v>
      </c>
      <c r="K260" s="24"/>
      <c r="L260" s="58"/>
      <c r="M260" s="89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7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89"/>
      <c r="BV260" s="66"/>
    </row>
    <row r="261" spans="2:74" ht="17.100000000000001" customHeight="1" outlineLevel="1">
      <c r="B261" s="16"/>
      <c r="C261" s="30" t="str">
        <f t="array" ref="C261">IFERROR(INDEX(Wydatki!$C$26:$C$250,SMALL(IF(Wydatki!#REF!="TAK",ROW(Wydatki!#REF!)-ROW(Wydatki!#REF!)+1),ROWS(Wydatki!C$26:C33))),"")</f>
        <v/>
      </c>
      <c r="D261" s="12"/>
      <c r="E261" s="12"/>
      <c r="F261" s="49"/>
      <c r="G261" s="9"/>
      <c r="H261" s="6">
        <f t="shared" si="44"/>
        <v>0</v>
      </c>
      <c r="I261" s="9"/>
      <c r="J261" s="5">
        <f t="shared" si="45"/>
        <v>0</v>
      </c>
      <c r="K261" s="24"/>
      <c r="L261" s="58"/>
      <c r="M261" s="89"/>
      <c r="N261" s="66"/>
      <c r="O261" s="67"/>
      <c r="P261" s="66"/>
      <c r="Q261" s="67"/>
      <c r="R261" s="66"/>
      <c r="S261" s="66"/>
      <c r="T261" s="66"/>
      <c r="U261" s="67"/>
      <c r="V261" s="66"/>
      <c r="W261" s="67"/>
      <c r="X261" s="66"/>
      <c r="Y261" s="67"/>
      <c r="Z261" s="66"/>
      <c r="AA261" s="67"/>
      <c r="AB261" s="66"/>
      <c r="AC261" s="67"/>
      <c r="AD261" s="66"/>
      <c r="AE261" s="66"/>
      <c r="AF261" s="66"/>
      <c r="AG261" s="67"/>
      <c r="AH261" s="66"/>
      <c r="AI261" s="67"/>
      <c r="AJ261" s="66"/>
      <c r="AK261" s="67"/>
      <c r="AL261" s="66"/>
      <c r="AM261" s="66"/>
      <c r="AN261" s="66"/>
      <c r="AO261" s="66"/>
      <c r="AP261" s="66"/>
      <c r="AQ261" s="66"/>
      <c r="AR261" s="66"/>
      <c r="AS261" s="67"/>
      <c r="AT261" s="66"/>
      <c r="AU261" s="67"/>
      <c r="AV261" s="67"/>
      <c r="AW261" s="67"/>
      <c r="AX261" s="66"/>
      <c r="AY261" s="67"/>
      <c r="AZ261" s="66"/>
      <c r="BA261" s="67"/>
      <c r="BB261" s="66"/>
      <c r="BC261" s="67"/>
      <c r="BD261" s="66"/>
      <c r="BE261" s="67"/>
      <c r="BF261" s="66"/>
      <c r="BG261" s="67"/>
      <c r="BH261" s="66"/>
      <c r="BI261" s="66"/>
      <c r="BJ261" s="66"/>
      <c r="BK261" s="67"/>
      <c r="BL261" s="66"/>
      <c r="BM261" s="67"/>
      <c r="BN261" s="66"/>
      <c r="BO261" s="66"/>
      <c r="BP261" s="66"/>
      <c r="BQ261" s="66"/>
      <c r="BR261" s="66"/>
      <c r="BS261" s="67"/>
      <c r="BT261" s="67"/>
      <c r="BU261" s="89"/>
      <c r="BV261" s="66"/>
    </row>
    <row r="262" spans="2:74" ht="17.100000000000001" customHeight="1" outlineLevel="1">
      <c r="B262" s="16"/>
      <c r="C262" s="30" t="str">
        <f t="array" ref="C262">IFERROR(INDEX(Wydatki!$C$26:$C$250,SMALL(IF(Wydatki!#REF!="TAK",ROW(Wydatki!#REF!)-ROW(Wydatki!#REF!)+1),ROWS(Wydatki!C$26:C34))),"")</f>
        <v/>
      </c>
      <c r="D262" s="12"/>
      <c r="E262" s="12"/>
      <c r="F262" s="49"/>
      <c r="G262" s="9"/>
      <c r="H262" s="6">
        <f t="shared" si="44"/>
        <v>0</v>
      </c>
      <c r="I262" s="9"/>
      <c r="J262" s="5">
        <f t="shared" si="45"/>
        <v>0</v>
      </c>
      <c r="K262" s="24"/>
      <c r="L262" s="58"/>
      <c r="M262" s="89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89"/>
      <c r="BV262" s="66"/>
    </row>
    <row r="263" spans="2:74" ht="17.100000000000001" customHeight="1" outlineLevel="1">
      <c r="B263" s="16"/>
      <c r="C263" s="30" t="str">
        <f t="array" ref="C263">IFERROR(INDEX(Wydatki!$C$26:$C$250,SMALL(IF(Wydatki!#REF!="TAK",ROW(Wydatki!#REF!)-ROW(Wydatki!#REF!)+1),ROWS(Wydatki!C$26:C35))),"")</f>
        <v/>
      </c>
      <c r="D263" s="17"/>
      <c r="E263" s="12"/>
      <c r="F263" s="49"/>
      <c r="G263" s="9"/>
      <c r="H263" s="6">
        <f t="shared" si="44"/>
        <v>0</v>
      </c>
      <c r="I263" s="9"/>
      <c r="J263" s="5">
        <f t="shared" si="45"/>
        <v>0</v>
      </c>
      <c r="K263" s="24"/>
      <c r="L263" s="58"/>
      <c r="M263" s="89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89"/>
      <c r="BV263" s="66"/>
    </row>
    <row r="264" spans="2:74" ht="17.100000000000001" customHeight="1" outlineLevel="1">
      <c r="B264" s="16"/>
      <c r="C264" s="30" t="str">
        <f t="array" ref="C264">IFERROR(INDEX(Wydatki!$C$26:$C$250,SMALL(IF(Wydatki!#REF!="TAK",ROW(Wydatki!#REF!)-ROW(Wydatki!#REF!)+1),ROWS(Wydatki!C$26:C36))),"")</f>
        <v/>
      </c>
      <c r="D264" s="12"/>
      <c r="E264" s="12"/>
      <c r="F264" s="49"/>
      <c r="G264" s="9"/>
      <c r="H264" s="6">
        <f t="shared" si="44"/>
        <v>0</v>
      </c>
      <c r="I264" s="9"/>
      <c r="J264" s="5">
        <f t="shared" si="45"/>
        <v>0</v>
      </c>
      <c r="K264" s="24"/>
      <c r="L264" s="58"/>
      <c r="M264" s="89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7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89"/>
      <c r="BV264" s="66"/>
    </row>
    <row r="265" spans="2:74" ht="17.100000000000001" customHeight="1" outlineLevel="1">
      <c r="B265" s="16"/>
      <c r="C265" s="30" t="str">
        <f t="array" ref="C265">IFERROR(INDEX(Wydatki!$C$26:$C$250,SMALL(IF(Wydatki!#REF!="TAK",ROW(Wydatki!#REF!)-ROW(Wydatki!#REF!)+1),ROWS(Wydatki!C$26:C37))),"")</f>
        <v/>
      </c>
      <c r="D265" s="12"/>
      <c r="E265" s="12"/>
      <c r="F265" s="49"/>
      <c r="G265" s="9"/>
      <c r="H265" s="6">
        <f t="shared" si="44"/>
        <v>0</v>
      </c>
      <c r="I265" s="9"/>
      <c r="J265" s="5">
        <f t="shared" si="45"/>
        <v>0</v>
      </c>
      <c r="K265" s="24"/>
      <c r="L265" s="58"/>
      <c r="M265" s="89"/>
      <c r="N265" s="66"/>
      <c r="O265" s="67"/>
      <c r="P265" s="66"/>
      <c r="Q265" s="67"/>
      <c r="R265" s="66"/>
      <c r="S265" s="66"/>
      <c r="T265" s="66"/>
      <c r="U265" s="67"/>
      <c r="V265" s="66"/>
      <c r="W265" s="67"/>
      <c r="X265" s="66"/>
      <c r="Y265" s="67"/>
      <c r="Z265" s="66"/>
      <c r="AA265" s="67"/>
      <c r="AB265" s="66"/>
      <c r="AC265" s="67"/>
      <c r="AD265" s="66"/>
      <c r="AE265" s="66"/>
      <c r="AF265" s="66"/>
      <c r="AG265" s="67"/>
      <c r="AH265" s="66"/>
      <c r="AI265" s="67"/>
      <c r="AJ265" s="66"/>
      <c r="AK265" s="67"/>
      <c r="AL265" s="66"/>
      <c r="AM265" s="66"/>
      <c r="AN265" s="66"/>
      <c r="AO265" s="66"/>
      <c r="AP265" s="66"/>
      <c r="AQ265" s="66"/>
      <c r="AR265" s="66"/>
      <c r="AS265" s="67"/>
      <c r="AT265" s="66"/>
      <c r="AU265" s="67"/>
      <c r="AV265" s="67"/>
      <c r="AW265" s="67"/>
      <c r="AX265" s="66"/>
      <c r="AY265" s="67"/>
      <c r="AZ265" s="66"/>
      <c r="BA265" s="67"/>
      <c r="BB265" s="66"/>
      <c r="BC265" s="67"/>
      <c r="BD265" s="66"/>
      <c r="BE265" s="67"/>
      <c r="BF265" s="66"/>
      <c r="BG265" s="67"/>
      <c r="BH265" s="66"/>
      <c r="BI265" s="66"/>
      <c r="BJ265" s="66"/>
      <c r="BK265" s="67"/>
      <c r="BL265" s="66"/>
      <c r="BM265" s="67"/>
      <c r="BN265" s="66"/>
      <c r="BO265" s="66"/>
      <c r="BP265" s="66"/>
      <c r="BQ265" s="66"/>
      <c r="BR265" s="66"/>
      <c r="BS265" s="67"/>
      <c r="BT265" s="67"/>
      <c r="BU265" s="89"/>
      <c r="BV265" s="66"/>
    </row>
    <row r="266" spans="2:74" ht="17.100000000000001" customHeight="1" outlineLevel="1">
      <c r="B266" s="16"/>
      <c r="C266" s="30" t="str">
        <f t="array" ref="C266">IFERROR(INDEX(Wydatki!$C$26:$C$250,SMALL(IF(Wydatki!#REF!="TAK",ROW(Wydatki!#REF!)-ROW(Wydatki!#REF!)+1),ROWS(Wydatki!C$26:C38))),"")</f>
        <v/>
      </c>
      <c r="D266" s="12"/>
      <c r="E266" s="12"/>
      <c r="F266" s="49"/>
      <c r="G266" s="9"/>
      <c r="H266" s="6">
        <f t="shared" si="44"/>
        <v>0</v>
      </c>
      <c r="I266" s="9"/>
      <c r="J266" s="5">
        <f t="shared" si="45"/>
        <v>0</v>
      </c>
      <c r="K266" s="24"/>
      <c r="L266" s="58"/>
      <c r="M266" s="89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89"/>
      <c r="BV266" s="66"/>
    </row>
    <row r="267" spans="2:74" ht="17.100000000000001" customHeight="1" outlineLevel="1">
      <c r="B267" s="16"/>
      <c r="C267" s="30" t="str">
        <f t="array" ref="C267">IFERROR(INDEX(Wydatki!$C$26:$C$250,SMALL(IF(Wydatki!#REF!="TAK",ROW(Wydatki!#REF!)-ROW(Wydatki!#REF!)+1),ROWS(Wydatki!C$26:C39))),"")</f>
        <v/>
      </c>
      <c r="D267" s="12"/>
      <c r="E267" s="12"/>
      <c r="F267" s="49"/>
      <c r="G267" s="9"/>
      <c r="H267" s="6">
        <f t="shared" si="44"/>
        <v>0</v>
      </c>
      <c r="I267" s="9"/>
      <c r="J267" s="5">
        <f t="shared" si="45"/>
        <v>0</v>
      </c>
      <c r="K267" s="24"/>
      <c r="L267" s="58"/>
      <c r="M267" s="89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89"/>
      <c r="BV267" s="66"/>
    </row>
    <row r="268" spans="2:74" ht="17.100000000000001" customHeight="1" outlineLevel="1">
      <c r="B268" s="16"/>
      <c r="C268" s="30" t="str">
        <f t="array" ref="C268">IFERROR(INDEX(Wydatki!$C$26:$C$250,SMALL(IF(Wydatki!#REF!="TAK",ROW(Wydatki!#REF!)-ROW(Wydatki!#REF!)+1),ROWS(Wydatki!C$26:C40))),"")</f>
        <v/>
      </c>
      <c r="D268" s="12"/>
      <c r="E268" s="12"/>
      <c r="F268" s="49"/>
      <c r="G268" s="9"/>
      <c r="H268" s="6">
        <f t="shared" si="44"/>
        <v>0</v>
      </c>
      <c r="I268" s="9"/>
      <c r="J268" s="5">
        <f t="shared" si="45"/>
        <v>0</v>
      </c>
      <c r="K268" s="24"/>
      <c r="L268" s="58"/>
      <c r="M268" s="89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7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89"/>
      <c r="BV268" s="66"/>
    </row>
    <row r="269" spans="2:74" ht="17.100000000000001" customHeight="1" outlineLevel="1">
      <c r="B269" s="16"/>
      <c r="C269" s="30" t="str">
        <f t="array" ref="C269">IFERROR(INDEX(Wydatki!$C$26:$C$250,SMALL(IF(Wydatki!#REF!="TAK",ROW(Wydatki!#REF!)-ROW(Wydatki!#REF!)+1),ROWS(Wydatki!C$26:C41))),"")</f>
        <v/>
      </c>
      <c r="D269" s="12"/>
      <c r="E269" s="12"/>
      <c r="F269" s="7"/>
      <c r="G269" s="9"/>
      <c r="H269" s="8"/>
      <c r="I269" s="9"/>
      <c r="J269" s="5"/>
      <c r="K269" s="24"/>
      <c r="L269" s="58"/>
      <c r="M269" s="89"/>
      <c r="N269" s="66"/>
      <c r="O269" s="67"/>
      <c r="P269" s="66"/>
      <c r="Q269" s="67"/>
      <c r="R269" s="66"/>
      <c r="S269" s="66"/>
      <c r="T269" s="66"/>
      <c r="U269" s="67"/>
      <c r="V269" s="66"/>
      <c r="W269" s="67"/>
      <c r="X269" s="66"/>
      <c r="Y269" s="67"/>
      <c r="Z269" s="66"/>
      <c r="AA269" s="67"/>
      <c r="AB269" s="66"/>
      <c r="AC269" s="67"/>
      <c r="AD269" s="66"/>
      <c r="AE269" s="66"/>
      <c r="AF269" s="66"/>
      <c r="AG269" s="67"/>
      <c r="AH269" s="66"/>
      <c r="AI269" s="67"/>
      <c r="AJ269" s="66"/>
      <c r="AK269" s="67"/>
      <c r="AL269" s="66"/>
      <c r="AM269" s="66"/>
      <c r="AN269" s="66"/>
      <c r="AO269" s="66"/>
      <c r="AP269" s="66"/>
      <c r="AQ269" s="66"/>
      <c r="AR269" s="66"/>
      <c r="AS269" s="67"/>
      <c r="AT269" s="66"/>
      <c r="AU269" s="67"/>
      <c r="AV269" s="67"/>
      <c r="AW269" s="67"/>
      <c r="AX269" s="66"/>
      <c r="AY269" s="67"/>
      <c r="AZ269" s="66"/>
      <c r="BA269" s="67"/>
      <c r="BB269" s="66"/>
      <c r="BC269" s="67"/>
      <c r="BD269" s="66"/>
      <c r="BE269" s="67"/>
      <c r="BF269" s="66"/>
      <c r="BG269" s="67"/>
      <c r="BH269" s="66"/>
      <c r="BI269" s="66"/>
      <c r="BJ269" s="66"/>
      <c r="BK269" s="67"/>
      <c r="BL269" s="66"/>
      <c r="BM269" s="67"/>
      <c r="BN269" s="66"/>
      <c r="BO269" s="66"/>
      <c r="BP269" s="66"/>
      <c r="BQ269" s="66"/>
      <c r="BR269" s="66"/>
      <c r="BS269" s="67"/>
      <c r="BT269" s="67"/>
      <c r="BU269" s="89"/>
      <c r="BV269" s="66"/>
    </row>
    <row r="270" spans="2:74" ht="17.100000000000001" customHeight="1" outlineLevel="1">
      <c r="B270" s="16"/>
      <c r="C270" s="30" t="str">
        <f t="array" ref="C270">IFERROR(INDEX(Wydatki!$C$26:$C$250,SMALL(IF(Wydatki!#REF!="TAK",ROW(Wydatki!#REF!)-ROW(Wydatki!#REF!)+1),ROWS(Wydatki!C$26:C42))),"")</f>
        <v/>
      </c>
      <c r="D270" s="12"/>
      <c r="E270" s="12"/>
      <c r="F270" s="7"/>
      <c r="G270" s="9"/>
      <c r="H270" s="8"/>
      <c r="I270" s="9"/>
      <c r="J270" s="5"/>
      <c r="K270" s="24"/>
      <c r="L270" s="58"/>
      <c r="M270" s="89"/>
      <c r="N270" s="66"/>
      <c r="O270" s="67"/>
      <c r="P270" s="66"/>
      <c r="Q270" s="67"/>
      <c r="R270" s="66"/>
      <c r="S270" s="66"/>
      <c r="T270" s="66"/>
      <c r="U270" s="67"/>
      <c r="V270" s="66"/>
      <c r="W270" s="67"/>
      <c r="X270" s="66"/>
      <c r="Y270" s="67"/>
      <c r="Z270" s="66"/>
      <c r="AA270" s="67"/>
      <c r="AB270" s="66"/>
      <c r="AC270" s="67"/>
      <c r="AD270" s="66"/>
      <c r="AE270" s="66"/>
      <c r="AF270" s="66"/>
      <c r="AG270" s="67"/>
      <c r="AH270" s="66"/>
      <c r="AI270" s="67"/>
      <c r="AJ270" s="66"/>
      <c r="AK270" s="67"/>
      <c r="AL270" s="66"/>
      <c r="AM270" s="66"/>
      <c r="AN270" s="66"/>
      <c r="AO270" s="66"/>
      <c r="AP270" s="66"/>
      <c r="AQ270" s="66"/>
      <c r="AR270" s="66"/>
      <c r="AS270" s="67"/>
      <c r="AT270" s="66"/>
      <c r="AU270" s="67"/>
      <c r="AV270" s="67"/>
      <c r="AW270" s="67"/>
      <c r="AX270" s="66"/>
      <c r="AY270" s="67"/>
      <c r="AZ270" s="66"/>
      <c r="BA270" s="67"/>
      <c r="BB270" s="66"/>
      <c r="BC270" s="67"/>
      <c r="BD270" s="66"/>
      <c r="BE270" s="67"/>
      <c r="BF270" s="66"/>
      <c r="BG270" s="67"/>
      <c r="BH270" s="66"/>
      <c r="BI270" s="66"/>
      <c r="BJ270" s="66"/>
      <c r="BK270" s="67"/>
      <c r="BL270" s="66"/>
      <c r="BM270" s="67"/>
      <c r="BN270" s="66"/>
      <c r="BO270" s="66"/>
      <c r="BP270" s="66"/>
      <c r="BQ270" s="66"/>
      <c r="BR270" s="66"/>
      <c r="BS270" s="67"/>
      <c r="BT270" s="67"/>
      <c r="BU270" s="89"/>
      <c r="BV270" s="66"/>
    </row>
    <row r="271" spans="2:74" ht="17.100000000000001" customHeight="1" outlineLevel="1">
      <c r="B271" s="16"/>
      <c r="C271" s="63" t="str">
        <f t="array" ref="C271">IFERROR(INDEX(Wydatki!$C$26:$C$250,SMALL(IF(Wydatki!#REF!="TAK",ROW(Wydatki!#REF!)-ROW(Wydatki!#REF!)+1),ROWS(Wydatki!C$26:C43))),"")</f>
        <v/>
      </c>
      <c r="D271" s="12"/>
      <c r="E271" s="12"/>
      <c r="F271" s="7"/>
      <c r="G271" s="9"/>
      <c r="H271" s="8"/>
      <c r="I271" s="9"/>
      <c r="J271" s="5"/>
      <c r="K271" s="24"/>
      <c r="L271" s="58"/>
      <c r="M271" s="69"/>
      <c r="N271" s="71"/>
      <c r="O271" s="1"/>
      <c r="P271" s="3"/>
      <c r="Q271" s="75"/>
      <c r="R271" s="71"/>
      <c r="S271" s="2"/>
      <c r="T271" s="3"/>
      <c r="U271" s="75"/>
      <c r="V271" s="71"/>
      <c r="W271" s="1"/>
      <c r="X271" s="3"/>
      <c r="Y271" s="75"/>
      <c r="Z271" s="71"/>
      <c r="AA271" s="76"/>
      <c r="AB271" s="3"/>
      <c r="AC271" s="75"/>
      <c r="AD271" s="71"/>
      <c r="AE271" s="3"/>
      <c r="AF271" s="3"/>
      <c r="AG271" s="75"/>
      <c r="AH271" s="71"/>
      <c r="AI271" s="1"/>
      <c r="AJ271" s="3"/>
      <c r="AK271" s="75"/>
      <c r="AL271" s="71"/>
      <c r="AM271" s="3"/>
      <c r="AN271" s="3"/>
      <c r="AO271" s="74"/>
      <c r="AP271" s="71"/>
      <c r="AQ271" s="3"/>
      <c r="AR271" s="3"/>
      <c r="AS271" s="75"/>
      <c r="AT271" s="71"/>
      <c r="AU271" s="76"/>
      <c r="AV271" s="76"/>
      <c r="AW271" s="75"/>
      <c r="AX271" s="71"/>
      <c r="AY271" s="76"/>
      <c r="AZ271" s="3"/>
      <c r="BA271" s="75"/>
      <c r="BB271" s="71"/>
      <c r="BC271" s="76"/>
      <c r="BD271" s="3"/>
      <c r="BE271" s="75"/>
      <c r="BF271" s="71"/>
      <c r="BG271" s="76"/>
      <c r="BH271" s="3"/>
      <c r="BI271" s="74"/>
      <c r="BJ271" s="71"/>
      <c r="BK271" s="76"/>
      <c r="BL271" s="3"/>
      <c r="BM271" s="75"/>
      <c r="BN271" s="71"/>
      <c r="BO271" s="3"/>
      <c r="BP271" s="3"/>
      <c r="BQ271" s="74"/>
      <c r="BR271" s="71"/>
      <c r="BS271" s="76"/>
      <c r="BT271" s="76"/>
      <c r="BU271" s="69"/>
      <c r="BV271" s="71"/>
    </row>
    <row r="272" spans="2:74" ht="17.100000000000001" customHeight="1" outlineLevel="1">
      <c r="B272" s="14"/>
      <c r="C272" s="62" t="str">
        <f>"Razem "&amp;C253</f>
        <v>Razem Wydatki nieregularne</v>
      </c>
      <c r="D272" s="21"/>
      <c r="E272" s="21"/>
      <c r="F272" s="22">
        <f>SUM(F254:F271)</f>
        <v>0</v>
      </c>
      <c r="G272" s="22"/>
      <c r="H272" s="22">
        <f>SUM(H254:H271)</f>
        <v>0</v>
      </c>
      <c r="I272" s="13"/>
      <c r="J272" s="22">
        <f>SUM(J254:J271)</f>
        <v>0</v>
      </c>
      <c r="K272" s="26"/>
      <c r="L272" s="58"/>
      <c r="M272" s="69"/>
      <c r="N272" s="71"/>
      <c r="O272" s="2"/>
      <c r="P272" s="3"/>
      <c r="Q272" s="74"/>
      <c r="R272" s="71"/>
      <c r="S272" s="2"/>
      <c r="T272" s="3"/>
      <c r="U272" s="74"/>
      <c r="V272" s="71"/>
      <c r="W272" s="2"/>
      <c r="X272" s="3"/>
      <c r="Y272" s="74"/>
      <c r="Z272" s="71"/>
      <c r="AA272" s="3"/>
      <c r="AB272" s="3"/>
      <c r="AC272" s="74"/>
      <c r="AD272" s="71"/>
      <c r="AE272" s="3"/>
      <c r="AF272" s="3"/>
      <c r="AG272" s="74"/>
      <c r="AH272" s="71"/>
      <c r="AI272" s="2"/>
      <c r="AJ272" s="3"/>
      <c r="AK272" s="74"/>
      <c r="AL272" s="71"/>
      <c r="AM272" s="3"/>
      <c r="AN272" s="3"/>
      <c r="AO272" s="74"/>
      <c r="AP272" s="71"/>
      <c r="AQ272" s="3"/>
      <c r="AR272" s="3"/>
      <c r="AS272" s="74"/>
      <c r="AT272" s="71"/>
      <c r="AU272" s="3"/>
      <c r="AV272" s="3"/>
      <c r="AW272" s="74"/>
      <c r="AX272" s="71"/>
      <c r="AY272" s="3"/>
      <c r="AZ272" s="3"/>
      <c r="BA272" s="74"/>
      <c r="BB272" s="71"/>
      <c r="BC272" s="3"/>
      <c r="BD272" s="3"/>
      <c r="BE272" s="74"/>
      <c r="BF272" s="71"/>
      <c r="BG272" s="3"/>
      <c r="BH272" s="3"/>
      <c r="BI272" s="74"/>
      <c r="BJ272" s="71"/>
      <c r="BK272" s="3"/>
      <c r="BL272" s="3"/>
      <c r="BM272" s="74"/>
      <c r="BN272" s="71"/>
      <c r="BO272" s="3"/>
      <c r="BP272" s="3"/>
      <c r="BQ272" s="74"/>
      <c r="BR272" s="71"/>
      <c r="BS272" s="3"/>
      <c r="BT272" s="3"/>
      <c r="BU272" s="69"/>
      <c r="BV272" s="71"/>
    </row>
    <row r="273" spans="12:74" collapsed="1">
      <c r="L273" s="58"/>
      <c r="M273" s="69"/>
      <c r="N273" s="71"/>
      <c r="O273" s="2"/>
      <c r="P273" s="3"/>
      <c r="Q273" s="74"/>
      <c r="R273" s="71"/>
      <c r="S273" s="2"/>
      <c r="T273" s="3"/>
      <c r="U273" s="74"/>
      <c r="V273" s="71"/>
      <c r="W273" s="2"/>
      <c r="X273" s="3"/>
      <c r="Y273" s="74"/>
      <c r="Z273" s="71"/>
      <c r="AA273" s="3"/>
      <c r="AB273" s="3"/>
      <c r="AC273" s="74"/>
      <c r="AD273" s="71"/>
      <c r="AE273" s="3"/>
      <c r="AF273" s="3"/>
      <c r="AG273" s="74"/>
      <c r="AH273" s="71"/>
      <c r="AI273" s="2"/>
      <c r="AJ273" s="3"/>
      <c r="AK273" s="74"/>
      <c r="AL273" s="71"/>
      <c r="AM273" s="3"/>
      <c r="AN273" s="3"/>
      <c r="AO273" s="74"/>
      <c r="AP273" s="71"/>
      <c r="AQ273" s="3"/>
      <c r="AR273" s="3"/>
      <c r="AS273" s="74"/>
      <c r="AT273" s="71"/>
      <c r="AU273" s="3"/>
      <c r="AV273" s="3"/>
      <c r="AW273" s="74"/>
      <c r="AX273" s="71"/>
      <c r="AY273" s="3"/>
      <c r="AZ273" s="3"/>
      <c r="BA273" s="74"/>
      <c r="BB273" s="71"/>
      <c r="BC273" s="3"/>
      <c r="BD273" s="3"/>
      <c r="BE273" s="74"/>
      <c r="BF273" s="71"/>
      <c r="BG273" s="3"/>
      <c r="BH273" s="3"/>
      <c r="BI273" s="74"/>
      <c r="BJ273" s="71"/>
      <c r="BK273" s="3"/>
      <c r="BL273" s="3"/>
      <c r="BM273" s="74"/>
      <c r="BN273" s="71"/>
      <c r="BO273" s="3"/>
      <c r="BP273" s="3"/>
      <c r="BQ273" s="74"/>
      <c r="BR273" s="71"/>
      <c r="BS273" s="3"/>
      <c r="BT273" s="3"/>
      <c r="BU273" s="69"/>
      <c r="BV273" s="71"/>
    </row>
  </sheetData>
  <mergeCells count="3">
    <mergeCell ref="E4:F4"/>
    <mergeCell ref="E2:F2"/>
    <mergeCell ref="E3:F3"/>
  </mergeCells>
  <conditionalFormatting sqref="J34 J272 J251 J236 J222 J212 J204 J194 J185 J166 J151 J141 J127 J112 J95 J86 J64 J47">
    <cfRule type="cellIs" dxfId="4" priority="9" operator="lessThan">
      <formula>0</formula>
    </cfRule>
  </conditionalFormatting>
  <conditionalFormatting sqref="K34 K272 K251 K236 K222 K212 K204 K194 K185 K166 K151 K141 K127 K112 K95 K86 K64 K47">
    <cfRule type="expression" dxfId="3" priority="8">
      <formula>J34&lt;0</formula>
    </cfRule>
  </conditionalFormatting>
  <conditionalFormatting sqref="J20">
    <cfRule type="cellIs" dxfId="2" priority="2" operator="lessThan">
      <formula>0</formula>
    </cfRule>
  </conditionalFormatting>
  <conditionalFormatting sqref="K20">
    <cfRule type="expression" dxfId="1" priority="1">
      <formula>J20&lt;0</formula>
    </cfRule>
  </conditionalFormatting>
  <conditionalFormatting sqref="C26:C272">
    <cfRule type="expression" dxfId="0" priority="12">
      <formula>#REF!="TAK"</formula>
    </cfRule>
  </conditionalFormatting>
  <dataValidations count="1">
    <dataValidation type="list" showInputMessage="1" showErrorMessage="1" sqref="E26:E272">
      <formula1>$Q$2:$Q$4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  <oddFooter>&amp;L&amp;D&amp;Cstrona &amp;P/&amp;N</oddFooter>
  </headerFooter>
  <rowBreaks count="4" manualBreakCount="4">
    <brk id="65" max="10" man="1"/>
    <brk id="113" max="10" man="1"/>
    <brk id="167" max="10" man="1"/>
    <brk id="223" max="10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O38"/>
  <sheetViews>
    <sheetView showGridLines="0" tabSelected="1" zoomScale="85" zoomScaleNormal="85" zoomScaleSheetLayoutView="85" workbookViewId="0">
      <pane ySplit="5" topLeftCell="A6" activePane="bottomLeft" state="frozenSplit"/>
      <selection pane="bottomLeft" activeCell="N8" sqref="N8"/>
    </sheetView>
  </sheetViews>
  <sheetFormatPr defaultRowHeight="14.25"/>
  <cols>
    <col min="1" max="1" width="4.75" style="130" customWidth="1"/>
    <col min="2" max="2" width="11" style="130" customWidth="1"/>
    <col min="3" max="3" width="43.875" style="130" customWidth="1"/>
    <col min="4" max="4" width="12.875" style="130" customWidth="1"/>
    <col min="5" max="5" width="14.75" style="130" customWidth="1"/>
    <col min="6" max="6" width="11.625" style="130" customWidth="1"/>
    <col min="7" max="7" width="1.125" style="130" customWidth="1"/>
    <col min="8" max="9" width="12.25" style="130" customWidth="1"/>
    <col min="10" max="10" width="10" style="130" bestFit="1" customWidth="1"/>
    <col min="11" max="11" width="9" style="130"/>
    <col min="12" max="12" width="5.625" style="130" customWidth="1"/>
    <col min="13" max="13" width="17.5" style="130" customWidth="1"/>
    <col min="14" max="14" width="11.125" style="130" customWidth="1"/>
    <col min="15" max="15" width="21.375" style="130" customWidth="1"/>
    <col min="16" max="16384" width="9" style="130"/>
  </cols>
  <sheetData>
    <row r="1" spans="1:15" ht="15" thickBot="1">
      <c r="D1" s="131">
        <f>IF(I2&gt;D2,100%,I2/D2)</f>
        <v>7.2463768115942032E-2</v>
      </c>
      <c r="E1" s="131">
        <f>IFERROR(IF(I2&gt;D2,(I2-D2)/E2,0),0)</f>
        <v>0</v>
      </c>
      <c r="F1" s="131">
        <f>IFERROR(I2/F2,0)</f>
        <v>1.7667844522968199E-2</v>
      </c>
    </row>
    <row r="2" spans="1:15" ht="15.75">
      <c r="B2" s="132" t="s">
        <v>203</v>
      </c>
      <c r="C2" s="133" t="s">
        <v>204</v>
      </c>
      <c r="D2" s="134">
        <f>SUBTOTAL(109,Tabela1[Potrzeba])</f>
        <v>6900</v>
      </c>
      <c r="E2" s="135">
        <f>SUBTOTAL(109,Tabela1[Zachcianka])</f>
        <v>21400</v>
      </c>
      <c r="F2" s="136">
        <f>SUM(F6:F100)</f>
        <v>28300</v>
      </c>
      <c r="H2" s="137" t="s">
        <v>205</v>
      </c>
      <c r="I2" s="138">
        <v>500</v>
      </c>
    </row>
    <row r="3" spans="1:15" ht="15.75" thickBot="1">
      <c r="B3" s="132">
        <v>2016</v>
      </c>
      <c r="C3" s="139" t="s">
        <v>206</v>
      </c>
      <c r="D3" s="140">
        <f>D2/12</f>
        <v>575</v>
      </c>
      <c r="E3" s="141">
        <f t="shared" ref="E3:F3" si="0">E2/12</f>
        <v>1783.3333333333333</v>
      </c>
      <c r="F3" s="142">
        <f t="shared" si="0"/>
        <v>2358.3333333333335</v>
      </c>
      <c r="H3" s="143"/>
      <c r="I3" s="131"/>
    </row>
    <row r="5" spans="1:15" ht="19.5" customHeight="1">
      <c r="A5" s="144"/>
      <c r="B5" s="145" t="s">
        <v>207</v>
      </c>
      <c r="C5" s="146" t="s">
        <v>178</v>
      </c>
      <c r="D5" s="147" t="s">
        <v>208</v>
      </c>
      <c r="E5" s="148" t="s">
        <v>209</v>
      </c>
      <c r="F5" s="149" t="s">
        <v>210</v>
      </c>
    </row>
    <row r="6" spans="1:15" ht="15" customHeight="1">
      <c r="A6" s="144"/>
      <c r="B6" s="150">
        <v>11</v>
      </c>
      <c r="C6" s="171" t="s">
        <v>253</v>
      </c>
      <c r="D6" s="152">
        <v>300</v>
      </c>
      <c r="E6" s="161">
        <v>800</v>
      </c>
      <c r="F6" s="154">
        <f>SUM(D6:E6)</f>
        <v>1100</v>
      </c>
      <c r="G6" s="155"/>
      <c r="H6" s="156"/>
      <c r="I6" s="157" t="s">
        <v>208</v>
      </c>
      <c r="J6" s="158" t="s">
        <v>209</v>
      </c>
      <c r="K6" s="159" t="s">
        <v>210</v>
      </c>
      <c r="M6" s="160" t="s">
        <v>212</v>
      </c>
      <c r="N6" s="160" t="s">
        <v>213</v>
      </c>
      <c r="O6" s="160" t="s">
        <v>214</v>
      </c>
    </row>
    <row r="7" spans="1:15" ht="15" customHeight="1">
      <c r="A7" s="144"/>
      <c r="B7" s="150">
        <v>5</v>
      </c>
      <c r="C7" s="171" t="s">
        <v>243</v>
      </c>
      <c r="D7" s="152">
        <v>0</v>
      </c>
      <c r="E7" s="161">
        <v>800</v>
      </c>
      <c r="F7" s="154">
        <f>SUM(D7:E7)</f>
        <v>800</v>
      </c>
      <c r="H7" s="162" t="s">
        <v>216</v>
      </c>
      <c r="I7" s="163">
        <f>SUMIF(B$6:B$100,1,D$6:D$100)</f>
        <v>0</v>
      </c>
      <c r="J7" s="163">
        <f>SUMIF(B$6:B$100,1,E$6:E$100)</f>
        <v>6000</v>
      </c>
      <c r="K7" s="163">
        <f t="shared" ref="K7:K18" si="1">SUM(I7:J7)</f>
        <v>6000</v>
      </c>
      <c r="M7" s="164">
        <v>6000</v>
      </c>
      <c r="N7" s="164">
        <v>2000</v>
      </c>
      <c r="O7" s="165">
        <f>M7-K7+N7</f>
        <v>2000</v>
      </c>
    </row>
    <row r="8" spans="1:15" ht="15" customHeight="1">
      <c r="A8" s="144"/>
      <c r="B8" s="150">
        <v>4</v>
      </c>
      <c r="C8" s="151" t="s">
        <v>237</v>
      </c>
      <c r="D8" s="152">
        <v>80</v>
      </c>
      <c r="E8" s="161">
        <v>0</v>
      </c>
      <c r="F8" s="154">
        <f>SUM(D8:E8)</f>
        <v>80</v>
      </c>
      <c r="H8" s="162" t="s">
        <v>218</v>
      </c>
      <c r="I8" s="163">
        <f>SUMIF(B$6:B$100,2,D$6:D$100)</f>
        <v>800</v>
      </c>
      <c r="J8" s="163">
        <f>SUMIF(B$6:B$100,2,E$6:E$100)</f>
        <v>1500</v>
      </c>
      <c r="K8" s="163">
        <f t="shared" si="1"/>
        <v>2300</v>
      </c>
      <c r="M8" s="166">
        <f>O7</f>
        <v>2000</v>
      </c>
      <c r="N8" s="167">
        <f>$N$7</f>
        <v>2000</v>
      </c>
      <c r="O8" s="166">
        <f>O7-K8+$N$7</f>
        <v>1700</v>
      </c>
    </row>
    <row r="9" spans="1:15" ht="15" customHeight="1">
      <c r="A9" s="144"/>
      <c r="B9" s="150">
        <v>7</v>
      </c>
      <c r="C9" s="151" t="s">
        <v>247</v>
      </c>
      <c r="D9" s="152">
        <v>0</v>
      </c>
      <c r="E9" s="161">
        <v>3200</v>
      </c>
      <c r="F9" s="154">
        <f>SUM(D9:E9)</f>
        <v>3200</v>
      </c>
      <c r="H9" s="162" t="s">
        <v>220</v>
      </c>
      <c r="I9" s="163">
        <f>SUMIF(B$6:B$100,3,D$6:D$100)</f>
        <v>800</v>
      </c>
      <c r="J9" s="163">
        <f>SUMIF(B$6:B$100,3,E$6:E$100)</f>
        <v>200</v>
      </c>
      <c r="K9" s="163">
        <f t="shared" si="1"/>
        <v>1000</v>
      </c>
      <c r="M9" s="166">
        <f t="shared" ref="M9:M18" si="2">O8</f>
        <v>1700</v>
      </c>
      <c r="N9" s="167">
        <f>$N$7</f>
        <v>2000</v>
      </c>
      <c r="O9" s="166">
        <f t="shared" ref="O9:O18" si="3">O8-K9+$N$7</f>
        <v>2700</v>
      </c>
    </row>
    <row r="10" spans="1:15" ht="15" customHeight="1">
      <c r="A10" s="144"/>
      <c r="B10" s="150">
        <v>1</v>
      </c>
      <c r="C10" s="151" t="s">
        <v>211</v>
      </c>
      <c r="D10" s="152">
        <v>0</v>
      </c>
      <c r="E10" s="153">
        <v>6000</v>
      </c>
      <c r="F10" s="154">
        <f>SUM(D10:E10)</f>
        <v>6000</v>
      </c>
      <c r="H10" s="162" t="s">
        <v>222</v>
      </c>
      <c r="I10" s="163">
        <f>SUMIF(B$6:B$100,4,D$6:D$100)</f>
        <v>1780</v>
      </c>
      <c r="J10" s="163">
        <f>SUMIF(B$6:B$100,4,E$6:E$100)</f>
        <v>1500</v>
      </c>
      <c r="K10" s="163">
        <f t="shared" si="1"/>
        <v>3280</v>
      </c>
      <c r="M10" s="166">
        <f t="shared" si="2"/>
        <v>2700</v>
      </c>
      <c r="N10" s="167">
        <f t="shared" ref="N10:N18" si="4">$N$7</f>
        <v>2000</v>
      </c>
      <c r="O10" s="166">
        <f t="shared" si="3"/>
        <v>1420</v>
      </c>
    </row>
    <row r="11" spans="1:15" ht="15" customHeight="1">
      <c r="A11" s="144"/>
      <c r="B11" s="150">
        <v>12</v>
      </c>
      <c r="C11" s="171" t="s">
        <v>254</v>
      </c>
      <c r="D11" s="152">
        <v>0</v>
      </c>
      <c r="E11" s="161">
        <v>1000</v>
      </c>
      <c r="F11" s="154">
        <f>SUM(D11:E11)</f>
        <v>1000</v>
      </c>
      <c r="H11" s="162" t="s">
        <v>224</v>
      </c>
      <c r="I11" s="163">
        <f>SUMIF(B$6:B$100,5,D$6:D$100)</f>
        <v>1200</v>
      </c>
      <c r="J11" s="163">
        <f>SUMIF(B$6:B$100,5,E$6:E$100)</f>
        <v>1800</v>
      </c>
      <c r="K11" s="163">
        <f t="shared" si="1"/>
        <v>3000</v>
      </c>
      <c r="M11" s="166">
        <f t="shared" si="2"/>
        <v>1420</v>
      </c>
      <c r="N11" s="167">
        <f t="shared" si="4"/>
        <v>2000</v>
      </c>
      <c r="O11" s="166">
        <f t="shared" si="3"/>
        <v>420</v>
      </c>
    </row>
    <row r="12" spans="1:15" ht="15" customHeight="1">
      <c r="A12" s="144"/>
      <c r="B12" s="150">
        <v>11</v>
      </c>
      <c r="C12" s="171" t="s">
        <v>252</v>
      </c>
      <c r="D12" s="152">
        <v>0</v>
      </c>
      <c r="E12" s="161">
        <v>300</v>
      </c>
      <c r="F12" s="154">
        <f>SUM(D12:E12)</f>
        <v>300</v>
      </c>
      <c r="H12" s="162" t="s">
        <v>226</v>
      </c>
      <c r="I12" s="163">
        <f>SUMIF(B$6:B$100,6,D$6:D$100)</f>
        <v>200</v>
      </c>
      <c r="J12" s="163">
        <f>SUMIF(B$6:B$100,6,E$6:E$100)</f>
        <v>2700</v>
      </c>
      <c r="K12" s="163">
        <f t="shared" si="1"/>
        <v>2900</v>
      </c>
      <c r="M12" s="166">
        <f t="shared" si="2"/>
        <v>420</v>
      </c>
      <c r="N12" s="167">
        <f t="shared" si="4"/>
        <v>2000</v>
      </c>
      <c r="O12" s="166">
        <f t="shared" si="3"/>
        <v>-480</v>
      </c>
    </row>
    <row r="13" spans="1:15" ht="15" customHeight="1">
      <c r="A13" s="144"/>
      <c r="B13" s="150">
        <v>10</v>
      </c>
      <c r="C13" s="151" t="s">
        <v>251</v>
      </c>
      <c r="D13" s="152">
        <v>80</v>
      </c>
      <c r="E13" s="161">
        <v>0</v>
      </c>
      <c r="F13" s="154">
        <f>SUM(D13:E13)</f>
        <v>80</v>
      </c>
      <c r="G13" s="168"/>
      <c r="H13" s="162" t="s">
        <v>228</v>
      </c>
      <c r="I13" s="163">
        <f>SUMIF(B$6:B$100,7,D$6:D$100)</f>
        <v>0</v>
      </c>
      <c r="J13" s="163">
        <f>SUMIF(B$6:B$100,7,E$6:E$100)</f>
        <v>3200</v>
      </c>
      <c r="K13" s="163">
        <f t="shared" si="1"/>
        <v>3200</v>
      </c>
      <c r="M13" s="166">
        <f t="shared" si="2"/>
        <v>-480</v>
      </c>
      <c r="N13" s="167">
        <f t="shared" si="4"/>
        <v>2000</v>
      </c>
      <c r="O13" s="166">
        <f t="shared" si="3"/>
        <v>-1680</v>
      </c>
    </row>
    <row r="14" spans="1:15" ht="15" customHeight="1">
      <c r="A14" s="144"/>
      <c r="B14" s="150">
        <v>3</v>
      </c>
      <c r="C14" s="151" t="s">
        <v>223</v>
      </c>
      <c r="D14" s="152">
        <v>410</v>
      </c>
      <c r="E14" s="161">
        <v>0</v>
      </c>
      <c r="F14" s="154">
        <f>SUM(D14:E14)</f>
        <v>410</v>
      </c>
      <c r="H14" s="162" t="s">
        <v>230</v>
      </c>
      <c r="I14" s="163">
        <f>SUMIF(B$6:B$100,8,D$6:D$100)</f>
        <v>600</v>
      </c>
      <c r="J14" s="163">
        <f>SUMIF(B$6:B$100,8,E$6:E$100)</f>
        <v>600</v>
      </c>
      <c r="K14" s="163">
        <f t="shared" si="1"/>
        <v>1200</v>
      </c>
      <c r="M14" s="166">
        <f t="shared" si="2"/>
        <v>-1680</v>
      </c>
      <c r="N14" s="167">
        <f t="shared" si="4"/>
        <v>2000</v>
      </c>
      <c r="O14" s="166">
        <f t="shared" si="3"/>
        <v>-880</v>
      </c>
    </row>
    <row r="15" spans="1:15" ht="15" customHeight="1">
      <c r="A15" s="144"/>
      <c r="B15" s="150">
        <v>3</v>
      </c>
      <c r="C15" s="151" t="s">
        <v>225</v>
      </c>
      <c r="D15" s="152">
        <v>80</v>
      </c>
      <c r="E15" s="161">
        <v>0</v>
      </c>
      <c r="F15" s="154">
        <f>SUM(D15:E15)</f>
        <v>80</v>
      </c>
      <c r="H15" s="162" t="s">
        <v>232</v>
      </c>
      <c r="I15" s="163">
        <f>SUMIF(B$6:B$100,9,D$6:D$100)</f>
        <v>440</v>
      </c>
      <c r="J15" s="163">
        <f>SUMIF(B$6:B$100,9,E$6:E$100)</f>
        <v>500</v>
      </c>
      <c r="K15" s="163">
        <f t="shared" si="1"/>
        <v>940</v>
      </c>
      <c r="M15" s="166">
        <f t="shared" si="2"/>
        <v>-880</v>
      </c>
      <c r="N15" s="167">
        <f t="shared" si="4"/>
        <v>2000</v>
      </c>
      <c r="O15" s="166">
        <f t="shared" si="3"/>
        <v>180</v>
      </c>
    </row>
    <row r="16" spans="1:15" ht="15" customHeight="1">
      <c r="A16" s="144"/>
      <c r="B16" s="150">
        <v>6</v>
      </c>
      <c r="C16" s="151" t="s">
        <v>246</v>
      </c>
      <c r="D16" s="152">
        <v>200</v>
      </c>
      <c r="E16" s="161">
        <v>300</v>
      </c>
      <c r="F16" s="154">
        <f>SUM(D16:E16)</f>
        <v>500</v>
      </c>
      <c r="H16" s="162" t="s">
        <v>234</v>
      </c>
      <c r="I16" s="163">
        <f>SUMIF(B$6:B$100,10,D$6:D$100)</f>
        <v>80</v>
      </c>
      <c r="J16" s="163">
        <f>SUMIF(B$6:B$100,10,E$6:E$100)</f>
        <v>0</v>
      </c>
      <c r="K16" s="163">
        <f t="shared" si="1"/>
        <v>80</v>
      </c>
      <c r="M16" s="166">
        <f t="shared" si="2"/>
        <v>180</v>
      </c>
      <c r="N16" s="167">
        <f t="shared" si="4"/>
        <v>2000</v>
      </c>
      <c r="O16" s="166">
        <f t="shared" si="3"/>
        <v>2100</v>
      </c>
    </row>
    <row r="17" spans="1:15" ht="15" customHeight="1">
      <c r="A17" s="144"/>
      <c r="B17" s="150">
        <v>2</v>
      </c>
      <c r="C17" s="151" t="s">
        <v>219</v>
      </c>
      <c r="D17" s="152">
        <v>200</v>
      </c>
      <c r="E17" s="161">
        <v>300</v>
      </c>
      <c r="F17" s="154">
        <f>SUM(D17:E17)</f>
        <v>500</v>
      </c>
      <c r="H17" s="162" t="s">
        <v>236</v>
      </c>
      <c r="I17" s="163">
        <f>SUMIF(B$6:B$100,11,D$6:D$100)</f>
        <v>300</v>
      </c>
      <c r="J17" s="163">
        <f>SUMIF(B$6:B$100,11,E$6:E$100)</f>
        <v>1100</v>
      </c>
      <c r="K17" s="163">
        <f t="shared" si="1"/>
        <v>1400</v>
      </c>
      <c r="M17" s="166">
        <f t="shared" si="2"/>
        <v>2100</v>
      </c>
      <c r="N17" s="167">
        <f t="shared" si="4"/>
        <v>2000</v>
      </c>
      <c r="O17" s="166">
        <f t="shared" si="3"/>
        <v>2700</v>
      </c>
    </row>
    <row r="18" spans="1:15" ht="15" customHeight="1">
      <c r="A18" s="144"/>
      <c r="B18" s="150">
        <v>9</v>
      </c>
      <c r="C18" s="171" t="s">
        <v>250</v>
      </c>
      <c r="D18" s="152">
        <v>200</v>
      </c>
      <c r="E18" s="161">
        <v>300</v>
      </c>
      <c r="F18" s="154">
        <f>SUM(D18:E18)</f>
        <v>500</v>
      </c>
      <c r="H18" s="162" t="s">
        <v>238</v>
      </c>
      <c r="I18" s="163">
        <f>SUMIF(B$6:B$100,12,D$6:D$100)</f>
        <v>700</v>
      </c>
      <c r="J18" s="163">
        <f>SUMIF(B$6:B$100,12,E$6:E$100)</f>
        <v>2300</v>
      </c>
      <c r="K18" s="163">
        <f t="shared" si="1"/>
        <v>3000</v>
      </c>
      <c r="M18" s="166">
        <f t="shared" si="2"/>
        <v>2700</v>
      </c>
      <c r="N18" s="167">
        <f t="shared" si="4"/>
        <v>2000</v>
      </c>
      <c r="O18" s="166">
        <f t="shared" si="3"/>
        <v>1700</v>
      </c>
    </row>
    <row r="19" spans="1:15" ht="15" customHeight="1">
      <c r="A19" s="144"/>
      <c r="B19" s="150">
        <v>4</v>
      </c>
      <c r="C19" s="151" t="s">
        <v>242</v>
      </c>
      <c r="D19" s="152">
        <v>200</v>
      </c>
      <c r="E19" s="161">
        <v>300</v>
      </c>
      <c r="F19" s="154">
        <f>SUM(D19:E19)</f>
        <v>500</v>
      </c>
      <c r="H19" s="169" t="s">
        <v>240</v>
      </c>
      <c r="I19" s="170">
        <f>SUM(I7:I18)</f>
        <v>6900</v>
      </c>
      <c r="J19" s="170">
        <f>SUM(J7:J18)</f>
        <v>21400</v>
      </c>
      <c r="K19" s="170">
        <f>SUM(K7:K18)</f>
        <v>28300</v>
      </c>
    </row>
    <row r="20" spans="1:15" ht="15" customHeight="1">
      <c r="A20" s="144"/>
      <c r="B20" s="150">
        <v>12</v>
      </c>
      <c r="C20" s="171" t="s">
        <v>256</v>
      </c>
      <c r="D20" s="152">
        <v>200</v>
      </c>
      <c r="E20" s="161">
        <v>1000</v>
      </c>
      <c r="F20" s="154">
        <f>SUM(D20:E20)</f>
        <v>1200</v>
      </c>
    </row>
    <row r="21" spans="1:15" ht="15" customHeight="1">
      <c r="A21" s="144"/>
      <c r="B21" s="150">
        <v>9</v>
      </c>
      <c r="C21" s="171" t="s">
        <v>249</v>
      </c>
      <c r="D21" s="152">
        <v>240</v>
      </c>
      <c r="E21" s="161">
        <v>200</v>
      </c>
      <c r="F21" s="154">
        <f>SUM(D21:E21)</f>
        <v>440</v>
      </c>
    </row>
    <row r="22" spans="1:15" ht="15" customHeight="1">
      <c r="A22" s="144"/>
      <c r="B22" s="150">
        <v>3</v>
      </c>
      <c r="C22" s="151" t="s">
        <v>221</v>
      </c>
      <c r="D22" s="152">
        <v>200</v>
      </c>
      <c r="E22" s="161">
        <v>0</v>
      </c>
      <c r="F22" s="154">
        <f>SUM(D22:E22)</f>
        <v>200</v>
      </c>
    </row>
    <row r="23" spans="1:15" ht="15" customHeight="1">
      <c r="A23" s="144"/>
      <c r="B23" s="150">
        <v>3</v>
      </c>
      <c r="C23" s="151" t="s">
        <v>229</v>
      </c>
      <c r="D23" s="161">
        <v>0</v>
      </c>
      <c r="E23" s="161">
        <v>200</v>
      </c>
      <c r="F23" s="154">
        <f>SUM(D23:E23)</f>
        <v>200</v>
      </c>
    </row>
    <row r="24" spans="1:15" ht="15" customHeight="1">
      <c r="A24" s="144"/>
      <c r="B24" s="150">
        <v>4</v>
      </c>
      <c r="C24" s="151" t="s">
        <v>235</v>
      </c>
      <c r="D24" s="152">
        <v>700</v>
      </c>
      <c r="E24" s="161">
        <v>0</v>
      </c>
      <c r="F24" s="154">
        <f>SUM(D24:E24)</f>
        <v>700</v>
      </c>
    </row>
    <row r="25" spans="1:15" ht="15" customHeight="1">
      <c r="A25" s="144"/>
      <c r="B25" s="150">
        <v>4</v>
      </c>
      <c r="C25" s="151" t="s">
        <v>233</v>
      </c>
      <c r="D25" s="152">
        <v>100</v>
      </c>
      <c r="E25" s="161">
        <v>0</v>
      </c>
      <c r="F25" s="154">
        <f>SUM(D25:E25)</f>
        <v>100</v>
      </c>
    </row>
    <row r="26" spans="1:15" ht="15" customHeight="1">
      <c r="A26" s="144"/>
      <c r="B26" s="150">
        <v>4</v>
      </c>
      <c r="C26" s="151" t="s">
        <v>239</v>
      </c>
      <c r="D26" s="152">
        <v>400</v>
      </c>
      <c r="E26" s="161">
        <v>1000</v>
      </c>
      <c r="F26" s="154">
        <f>SUM(D26:E26)</f>
        <v>1400</v>
      </c>
    </row>
    <row r="27" spans="1:15" ht="15" customHeight="1">
      <c r="A27" s="144"/>
      <c r="B27" s="150">
        <v>3</v>
      </c>
      <c r="C27" s="151" t="s">
        <v>227</v>
      </c>
      <c r="D27" s="152">
        <v>110</v>
      </c>
      <c r="E27" s="161">
        <v>0</v>
      </c>
      <c r="F27" s="154">
        <f>SUM(D27:E27)</f>
        <v>110</v>
      </c>
    </row>
    <row r="28" spans="1:15" ht="15" customHeight="1">
      <c r="A28" s="144"/>
      <c r="B28" s="150">
        <v>4</v>
      </c>
      <c r="C28" s="151" t="s">
        <v>241</v>
      </c>
      <c r="D28" s="152">
        <v>0</v>
      </c>
      <c r="E28" s="161">
        <v>0</v>
      </c>
      <c r="F28" s="154">
        <f>SUM(D28:E28)</f>
        <v>0</v>
      </c>
    </row>
    <row r="29" spans="1:15" ht="15" customHeight="1">
      <c r="B29" s="150">
        <v>2</v>
      </c>
      <c r="C29" s="151" t="s">
        <v>217</v>
      </c>
      <c r="D29" s="152">
        <v>600</v>
      </c>
      <c r="E29" s="161">
        <v>0</v>
      </c>
      <c r="F29" s="154">
        <f>SUM(D29:E29)</f>
        <v>600</v>
      </c>
    </row>
    <row r="30" spans="1:15" ht="15" customHeight="1">
      <c r="B30" s="150">
        <v>5</v>
      </c>
      <c r="C30" s="151" t="s">
        <v>244</v>
      </c>
      <c r="D30" s="152">
        <v>1200</v>
      </c>
      <c r="E30" s="161">
        <v>1000</v>
      </c>
      <c r="F30" s="154">
        <f>SUM(D30:E30)</f>
        <v>2200</v>
      </c>
    </row>
    <row r="31" spans="1:15" ht="15" customHeight="1">
      <c r="B31" s="150">
        <v>2</v>
      </c>
      <c r="C31" s="151" t="s">
        <v>215</v>
      </c>
      <c r="D31" s="152">
        <v>0</v>
      </c>
      <c r="E31" s="161">
        <v>1200</v>
      </c>
      <c r="F31" s="154">
        <f>SUM(D31:E31)</f>
        <v>1200</v>
      </c>
    </row>
    <row r="32" spans="1:15" ht="15" customHeight="1">
      <c r="B32" s="150">
        <v>6</v>
      </c>
      <c r="C32" s="151" t="s">
        <v>245</v>
      </c>
      <c r="D32" s="152">
        <v>0</v>
      </c>
      <c r="E32" s="161">
        <v>2400</v>
      </c>
      <c r="F32" s="154">
        <f>SUM(D32:E32)</f>
        <v>2400</v>
      </c>
    </row>
    <row r="33" spans="2:6" ht="15" customHeight="1">
      <c r="B33" s="150">
        <v>12</v>
      </c>
      <c r="C33" s="171" t="s">
        <v>255</v>
      </c>
      <c r="D33" s="152">
        <v>500</v>
      </c>
      <c r="E33" s="161">
        <v>300</v>
      </c>
      <c r="F33" s="154">
        <f>SUM(D33:E33)</f>
        <v>800</v>
      </c>
    </row>
    <row r="34" spans="2:6" ht="15" customHeight="1">
      <c r="B34" s="150">
        <v>4</v>
      </c>
      <c r="C34" s="151" t="s">
        <v>231</v>
      </c>
      <c r="D34" s="161">
        <v>300</v>
      </c>
      <c r="E34" s="161">
        <v>200</v>
      </c>
      <c r="F34" s="154">
        <f>SUM(D34:E34)</f>
        <v>500</v>
      </c>
    </row>
    <row r="35" spans="2:6" ht="15" customHeight="1">
      <c r="B35" s="150">
        <v>8</v>
      </c>
      <c r="C35" s="151" t="s">
        <v>248</v>
      </c>
      <c r="D35" s="152">
        <v>600</v>
      </c>
      <c r="E35" s="161">
        <v>600</v>
      </c>
      <c r="F35" s="154">
        <f>SUM(D35:E35)</f>
        <v>1200</v>
      </c>
    </row>
    <row r="36" spans="2:6" ht="15" customHeight="1">
      <c r="B36" s="150"/>
      <c r="C36" s="171"/>
      <c r="D36" s="152"/>
      <c r="E36" s="161"/>
      <c r="F36" s="154">
        <f>SUM(D36:E36)</f>
        <v>0</v>
      </c>
    </row>
    <row r="37" spans="2:6" ht="15" customHeight="1">
      <c r="B37" s="173"/>
      <c r="C37" s="174"/>
      <c r="D37" s="175"/>
      <c r="E37" s="175"/>
      <c r="F37" s="176">
        <f>SUM(D37:E37)</f>
        <v>0</v>
      </c>
    </row>
    <row r="38" spans="2:6" ht="15" customHeight="1">
      <c r="B38" s="173"/>
      <c r="C38" s="174"/>
      <c r="D38" s="175"/>
      <c r="E38" s="175"/>
      <c r="F38" s="176">
        <f>SUM(D38:E38)</f>
        <v>0</v>
      </c>
    </row>
  </sheetData>
  <conditionalFormatting sqref="D1">
    <cfRule type="dataBar" priority="3">
      <dataBar>
        <cfvo type="num" val="0"/>
        <cfvo type="num" val="1"/>
        <color rgb="FF2DE115"/>
      </dataBar>
      <extLst>
        <ext xmlns:x14="http://schemas.microsoft.com/office/spreadsheetml/2009/9/main" uri="{B025F937-C7B1-47D3-B67F-A62EFF666E3E}">
          <x14:id>{CD05A5F8-F289-4AFA-BC44-E9F151AB5726}</x14:id>
        </ext>
      </extLst>
    </cfRule>
  </conditionalFormatting>
  <conditionalFormatting sqref="F1">
    <cfRule type="dataBar" priority="2">
      <dataBar>
        <cfvo type="num" val="0"/>
        <cfvo type="num" val="1"/>
        <color rgb="FFF16123"/>
      </dataBar>
      <extLst>
        <ext xmlns:x14="http://schemas.microsoft.com/office/spreadsheetml/2009/9/main" uri="{B025F937-C7B1-47D3-B67F-A62EFF666E3E}">
          <x14:id>{F92983D2-1020-41F6-8F3B-556F695396DB}</x14:id>
        </ext>
      </extLst>
    </cfRule>
  </conditionalFormatting>
  <conditionalFormatting sqref="E1">
    <cfRule type="dataBar" priority="1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{03711FED-ABEF-4D01-A4A2-E46CFAE871BD}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05A5F8-F289-4AFA-BC44-E9F151AB572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2DE115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F92983D2-1020-41F6-8F3B-556F695396DB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16123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03711FED-ABEF-4D01-A4A2-E46CFAE871B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Posiadane środki</vt:lpstr>
      <vt:lpstr>Wydatki</vt:lpstr>
      <vt:lpstr>Wydatki nieregularne</vt:lpstr>
      <vt:lpstr>'Posiadane środki'!Obszar_wydruku</vt:lpstr>
      <vt:lpstr>Wydatki!Obszar_wydruku</vt:lpstr>
      <vt:lpstr>'Wydatki nieregularne'!Obszar_wydruku</vt:lpstr>
      <vt:lpstr>Wydatki!Tytuły_wydruku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Versatilo</cp:lastModifiedBy>
  <cp:lastPrinted>2015-11-12T13:05:18Z</cp:lastPrinted>
  <dcterms:created xsi:type="dcterms:W3CDTF">2015-04-27T14:20:52Z</dcterms:created>
  <dcterms:modified xsi:type="dcterms:W3CDTF">2016-04-09T12:02:03Z</dcterms:modified>
</cp:coreProperties>
</file>